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1580" yWindow="-60" windowWidth="12030" windowHeight="10095" tabRatio="747"/>
  </bookViews>
  <sheets>
    <sheet name="2018" sheetId="4" r:id="rId1"/>
    <sheet name="2019" sheetId="5" r:id="rId2"/>
    <sheet name="2020" sheetId="6" r:id="rId3"/>
    <sheet name="2021" sheetId="7" r:id="rId4"/>
    <sheet name="2022" sheetId="8" r:id="rId5"/>
  </sheets>
  <definedNames>
    <definedName name="_xlnm.Print_Area" localSheetId="0">'2018'!$A$2:$AC$35</definedName>
    <definedName name="_xlnm.Print_Area" localSheetId="1">'2019'!$A$3:$AA$36</definedName>
    <definedName name="_xlnm.Print_Area" localSheetId="2">'2020'!$A$3:$AA$35</definedName>
    <definedName name="_xlnm.Print_Area" localSheetId="3">'2021'!$A$3:$AA$40</definedName>
    <definedName name="_xlnm.Print_Area" localSheetId="4">'2022'!$A$3:$AA$41</definedName>
  </definedNames>
  <calcPr calcId="145621"/>
</workbook>
</file>

<file path=xl/calcChain.xml><?xml version="1.0" encoding="utf-8"?>
<calcChain xmlns="http://schemas.openxmlformats.org/spreadsheetml/2006/main">
  <c r="I30" i="7" l="1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10" i="7"/>
  <c r="K24" i="4"/>
  <c r="I24" i="4"/>
  <c r="K11" i="4"/>
  <c r="K12" i="4"/>
  <c r="K13" i="4"/>
  <c r="K14" i="4"/>
  <c r="K15" i="4"/>
  <c r="K16" i="4"/>
  <c r="K17" i="4"/>
  <c r="K18" i="4"/>
  <c r="K19" i="4"/>
  <c r="K20" i="4"/>
  <c r="K21" i="4"/>
  <c r="K22" i="4"/>
  <c r="K10" i="4"/>
  <c r="H24" i="4" l="1"/>
  <c r="I12" i="4" l="1"/>
  <c r="I20" i="4"/>
  <c r="I13" i="4"/>
  <c r="I21" i="4"/>
  <c r="I14" i="4"/>
  <c r="I22" i="4"/>
  <c r="I15" i="4"/>
  <c r="I10" i="4"/>
  <c r="I16" i="4"/>
  <c r="I17" i="4"/>
  <c r="I18" i="4"/>
  <c r="I11" i="4"/>
  <c r="I19" i="4"/>
  <c r="AA28" i="7" l="1"/>
  <c r="AA25" i="7"/>
  <c r="AA21" i="7"/>
  <c r="AA17" i="7"/>
  <c r="AA15" i="7"/>
  <c r="AA15" i="6" l="1"/>
  <c r="AA17" i="6"/>
  <c r="AA21" i="6"/>
  <c r="T24" i="6" l="1"/>
  <c r="V24" i="6"/>
  <c r="AA17" i="5"/>
  <c r="AA21" i="5"/>
  <c r="AC21" i="4" l="1"/>
  <c r="C24" i="4" l="1"/>
  <c r="AC17" i="4" l="1"/>
  <c r="AC15" i="4" l="1"/>
  <c r="V24" i="4" l="1"/>
  <c r="X24" i="4" l="1"/>
  <c r="AA25" i="8" l="1"/>
  <c r="J30" i="8" l="1"/>
  <c r="I30" i="8"/>
  <c r="F30" i="8"/>
  <c r="G30" i="8"/>
  <c r="C30" i="8"/>
  <c r="D30" i="8"/>
  <c r="E30" i="8"/>
  <c r="H30" i="8"/>
  <c r="K30" i="8"/>
  <c r="P30" i="8" l="1"/>
  <c r="AA15" i="8"/>
  <c r="AA21" i="8"/>
  <c r="AA17" i="8"/>
  <c r="P30" i="7"/>
  <c r="AA28" i="8" l="1"/>
  <c r="T30" i="8" l="1"/>
  <c r="V30" i="8" l="1"/>
  <c r="T30" i="7" l="1"/>
  <c r="V30" i="7"/>
  <c r="AA15" i="5" l="1"/>
</calcChain>
</file>

<file path=xl/sharedStrings.xml><?xml version="1.0" encoding="utf-8"?>
<sst xmlns="http://schemas.openxmlformats.org/spreadsheetml/2006/main" count="381" uniqueCount="121">
  <si>
    <t>GWh</t>
  </si>
  <si>
    <t>kWs</t>
  </si>
  <si>
    <t>Revenue</t>
  </si>
  <si>
    <t>Alloc Cost</t>
  </si>
  <si>
    <t>Misc Rev</t>
  </si>
  <si>
    <t>Shifted Rev</t>
  </si>
  <si>
    <t>UR</t>
  </si>
  <si>
    <t>R1</t>
  </si>
  <si>
    <t>R2</t>
  </si>
  <si>
    <t>Seasonal</t>
  </si>
  <si>
    <t>GSe</t>
  </si>
  <si>
    <t>GSd</t>
  </si>
  <si>
    <t>UGe</t>
  </si>
  <si>
    <t>UGd</t>
  </si>
  <si>
    <t>St Lgt</t>
  </si>
  <si>
    <t>Sen Lgt</t>
  </si>
  <si>
    <t>ST</t>
  </si>
  <si>
    <t>Total Rev</t>
  </si>
  <si>
    <t>USL</t>
  </si>
  <si>
    <t>R/C Ratio from the CAM</t>
  </si>
  <si>
    <t>Fixed Rev %</t>
  </si>
  <si>
    <t>Number of Customers</t>
  </si>
  <si>
    <t>DGen</t>
  </si>
  <si>
    <t>Total Rev Req</t>
  </si>
  <si>
    <t>Total rev to be collected</t>
  </si>
  <si>
    <t>Revenue from Rates</t>
  </si>
  <si>
    <t>% Change in revenue from rates</t>
  </si>
  <si>
    <t>Volumetric Charge ($/kW)</t>
  </si>
  <si>
    <t>Fixed Charge ($/month)</t>
  </si>
  <si>
    <t>Revenue from Fixed Charge</t>
  </si>
  <si>
    <t>Revenue from Volumetric Charge</t>
  </si>
  <si>
    <t>Rate Class</t>
  </si>
  <si>
    <t>Annual Increase in Fixed Charge</t>
  </si>
  <si>
    <t>Phase-in Period (Remaining Years)</t>
  </si>
  <si>
    <t>2017 R/C Ratio</t>
  </si>
  <si>
    <t>Target 2018 R/C Ratio</t>
  </si>
  <si>
    <t>2017 Current Fixed Charge</t>
  </si>
  <si>
    <t>2018 All-Fixed Charge</t>
  </si>
  <si>
    <t>2018 Proposed Fixed Charge</t>
  </si>
  <si>
    <t>2018 Rate Design Including 3rd Year of Phase-in to All-Fixed Rates</t>
  </si>
  <si>
    <t>2018 Revenue</t>
  </si>
  <si>
    <t>2018 R/C Ratio</t>
  </si>
  <si>
    <t>Target 2019 R/C Ratio</t>
  </si>
  <si>
    <t>2019 Adjustments (from 2018 Revenue Requirement) by Rate Class</t>
  </si>
  <si>
    <t>%</t>
  </si>
  <si>
    <t>Revenue Requirement**</t>
  </si>
  <si>
    <t>Misc Revenue</t>
  </si>
  <si>
    <t xml:space="preserve">** 2018: Revenue with 2018 rates and 2019 charge determinants
</t>
  </si>
  <si>
    <t xml:space="preserve">    2019: 2019 Revenue before rate design adjustments </t>
  </si>
  <si>
    <t>2018 Current Fixed Charge</t>
  </si>
  <si>
    <t>2019 All-Fixed Charge</t>
  </si>
  <si>
    <t>2019 Proposed Fixed Charge</t>
  </si>
  <si>
    <t>2019 Rate Design Including 4th Year of Phase-in to All-Fixed Rates</t>
  </si>
  <si>
    <t>2019 Revenue</t>
  </si>
  <si>
    <t>2019 R/C Ratio</t>
  </si>
  <si>
    <t>Target 2020 R/C Ratio</t>
  </si>
  <si>
    <t>STL</t>
  </si>
  <si>
    <t>2020 Adjustments (from 2019 Revenue Requirement) by Rate Class</t>
  </si>
  <si>
    <t xml:space="preserve">** 2019: Revenue with 2019 rates and 2020 charge determinants
</t>
  </si>
  <si>
    <t xml:space="preserve">    2020: 2020 Revenue before rate design adjustments </t>
  </si>
  <si>
    <t>2019 Current Fixed Charge</t>
  </si>
  <si>
    <t>2020 All-Fixed Charge</t>
  </si>
  <si>
    <t>2020 Proposed Fixed Charge</t>
  </si>
  <si>
    <t>2020 Rate Design Including 5th Year of Phase-in to All-Fixed Rates</t>
  </si>
  <si>
    <t>2020 R/C Ratio</t>
  </si>
  <si>
    <t>Target 2021 R/C Ratio</t>
  </si>
  <si>
    <t>AUR</t>
  </si>
  <si>
    <t>AUGe</t>
  </si>
  <si>
    <t>AUGd</t>
  </si>
  <si>
    <t>AR</t>
  </si>
  <si>
    <t>AGSe</t>
  </si>
  <si>
    <t>AGSd</t>
  </si>
  <si>
    <t>2020 Current Fixed Charge</t>
  </si>
  <si>
    <t>2021 All-Fixed Charge</t>
  </si>
  <si>
    <t>2021 Proposed Fixed Charge</t>
  </si>
  <si>
    <t>2021 Rate Design Including 6th Year of Phase-in to All-Fixed Rates</t>
  </si>
  <si>
    <t>2021 Revenue</t>
  </si>
  <si>
    <t>2021 R/C Ratio</t>
  </si>
  <si>
    <t>Target 2022 R/C Ratio</t>
  </si>
  <si>
    <t>2022 Adjustments (from 2021 Revenue Requirement) by Rate Class</t>
  </si>
  <si>
    <t xml:space="preserve">** 2021: Revenue with 2021 rates and 2022 charge determinants
</t>
  </si>
  <si>
    <t xml:space="preserve">    2022: 2022 Revenue before rate design adjustments </t>
  </si>
  <si>
    <t>2021 Current Fixed Charge</t>
  </si>
  <si>
    <t>2022 All-Fixed Charge</t>
  </si>
  <si>
    <t>2022 Proposed Fixed Charge</t>
  </si>
  <si>
    <t>2022 Rate Design Including 7th Year of Phase-in to All-Fixed Rates</t>
  </si>
  <si>
    <t>Revenue - with 2021 Rates and 2022 Charge Determinants</t>
  </si>
  <si>
    <t>Revenue - with 2019 Rates and 2020 Charge Determinants</t>
  </si>
  <si>
    <t>Revenue - with 2018 Rates and 2019 Charge Determinants</t>
  </si>
  <si>
    <t>R/C Ratio</t>
  </si>
  <si>
    <t>(A)</t>
  </si>
  <si>
    <t>(D=A-C)</t>
  </si>
  <si>
    <t>(B)</t>
  </si>
  <si>
    <t>(C)</t>
  </si>
  <si>
    <t>(E)</t>
  </si>
  <si>
    <t>(F=A/B)</t>
  </si>
  <si>
    <t>(G)</t>
  </si>
  <si>
    <t>(H=BxG)</t>
  </si>
  <si>
    <t>(I=H-A)</t>
  </si>
  <si>
    <t>(J=I/D)</t>
  </si>
  <si>
    <t>(K)</t>
  </si>
  <si>
    <t>Total Rev (K+L)</t>
  </si>
  <si>
    <t>Misc Rev (C)</t>
  </si>
  <si>
    <t>(L=H-C-K)</t>
  </si>
  <si>
    <t>(X)</t>
  </si>
  <si>
    <t>(Y)</t>
  </si>
  <si>
    <t>(Z)</t>
  </si>
  <si>
    <r>
      <t>(A=Y*X</t>
    </r>
    <r>
      <rPr>
        <vertAlign val="subscript"/>
        <sz val="10"/>
        <rFont val="Arial"/>
        <family val="2"/>
      </rPr>
      <t>RevReq</t>
    </r>
    <r>
      <rPr>
        <sz val="10"/>
        <rFont val="Arial"/>
        <family val="2"/>
      </rPr>
      <t>)</t>
    </r>
  </si>
  <si>
    <r>
      <t>(B=B</t>
    </r>
    <r>
      <rPr>
        <vertAlign val="subscript"/>
        <sz val="10"/>
        <rFont val="Arial"/>
        <family val="2"/>
      </rPr>
      <t>2018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AllocCost</t>
    </r>
    <r>
      <rPr>
        <sz val="10"/>
        <rFont val="Arial"/>
        <family val="2"/>
      </rPr>
      <t>)</t>
    </r>
  </si>
  <si>
    <r>
      <t>(C=C</t>
    </r>
    <r>
      <rPr>
        <vertAlign val="subscript"/>
        <sz val="10"/>
        <rFont val="Arial"/>
        <family val="2"/>
      </rPr>
      <t>2018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MiscRev</t>
    </r>
    <r>
      <rPr>
        <sz val="10"/>
        <rFont val="Arial"/>
        <family val="2"/>
      </rPr>
      <t>)</t>
    </r>
  </si>
  <si>
    <t>N/A **</t>
  </si>
  <si>
    <t>** ST rates are listed in Exhibit H1, Tab 1, Schedule 3</t>
  </si>
  <si>
    <t>Volumetric Charge ($/kWh)</t>
  </si>
  <si>
    <t>CSTA Rate Adders
($/kW)</t>
  </si>
  <si>
    <t>Hopper Foundry Rate Adder ($/kW)</t>
  </si>
  <si>
    <t>Total Volumetric Charge ($/kW)</t>
  </si>
  <si>
    <t>Costs Allocated from Previous Study (2017)</t>
  </si>
  <si>
    <t>($)</t>
  </si>
  <si>
    <t>(%)</t>
  </si>
  <si>
    <t>Allocated Costs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</si>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</sst>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%"/>
    <numFmt numFmtId="167" formatCode="0.0000000000000%"/>
    <numFmt numFmtId="168" formatCode="0.0000"/>
    <numFmt numFmtId="169" formatCode="0.0%"/>
    <numFmt numFmtId="170" formatCode="_(* #,##0.0000_);_(* \(#,##0.0000\);_(* &quot;-&quot;??_);_(@_)"/>
    <numFmt numFmtId="171" formatCode="0.000"/>
    <numFmt numFmtId="172" formatCode="_(&quot;$&quot;* #,##0.0000_);_(&quot;$&quot;* \(#,##0.0000\);_(&quot;$&quot;* &quot;-&quot;??_);_(@_)"/>
    <numFmt numFmtId="173" formatCode="_(* #,##0.0000000000_);_(* \(#,##0.0000000000\);_(* &quot;-&quot;??_);_(@_)"/>
    <numFmt numFmtId="174" formatCode="_(* #,##0.000000000_);_(* \(#,##0.000000000\);_(* &quot;-&quot;??_);_(@_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vertAlign val="sub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182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6" fillId="0" borderId="0" xfId="0" applyFont="1" applyAlignment="1">
      <alignment horizontal="center" vertical="center"/>
    </xf>
    <xf numFmtId="0" fontId="0" fillId="0" borderId="0" xfId="0" applyBorder="1"/>
    <xf numFmtId="43" fontId="0" fillId="0" borderId="0" xfId="0" applyNumberFormat="1"/>
    <xf numFmtId="9" fontId="0" fillId="0" borderId="0" xfId="3" applyFont="1" applyBorder="1"/>
    <xf numFmtId="0" fontId="0" fillId="0" borderId="0" xfId="0" applyFill="1" applyBorder="1"/>
    <xf numFmtId="167" fontId="9" fillId="0" borderId="3" xfId="0" applyNumberFormat="1" applyFont="1" applyBorder="1"/>
    <xf numFmtId="0" fontId="4" fillId="2" borderId="0" xfId="0" applyFont="1" applyFill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/>
    </xf>
    <xf numFmtId="168" fontId="0" fillId="0" borderId="0" xfId="0" applyNumberFormat="1"/>
    <xf numFmtId="168" fontId="0" fillId="0" borderId="0" xfId="0" applyNumberFormat="1" applyBorder="1"/>
    <xf numFmtId="9" fontId="0" fillId="0" borderId="1" xfId="3" applyFont="1" applyBorder="1"/>
    <xf numFmtId="0" fontId="0" fillId="3" borderId="1" xfId="0" applyFill="1" applyBorder="1"/>
    <xf numFmtId="164" fontId="5" fillId="3" borderId="1" xfId="1" applyNumberFormat="1" applyFont="1" applyFill="1" applyBorder="1"/>
    <xf numFmtId="165" fontId="2" fillId="3" borderId="1" xfId="2" applyNumberFormat="1" applyFill="1" applyBorder="1"/>
    <xf numFmtId="165" fontId="0" fillId="3" borderId="1" xfId="0" applyNumberFormat="1" applyFill="1" applyBorder="1"/>
    <xf numFmtId="164" fontId="0" fillId="3" borderId="1" xfId="0" applyNumberFormat="1" applyFill="1" applyBorder="1"/>
    <xf numFmtId="164" fontId="0" fillId="3" borderId="1" xfId="0" applyNumberFormat="1" applyFont="1" applyFill="1" applyBorder="1"/>
    <xf numFmtId="169" fontId="0" fillId="3" borderId="1" xfId="3" applyNumberFormat="1" applyFont="1" applyFill="1" applyBorder="1" applyAlignment="1">
      <alignment horizontal="center"/>
    </xf>
    <xf numFmtId="9" fontId="0" fillId="3" borderId="1" xfId="3" applyFont="1" applyFill="1" applyBorder="1"/>
    <xf numFmtId="3" fontId="0" fillId="3" borderId="0" xfId="0" applyNumberFormat="1" applyFill="1"/>
    <xf numFmtId="0" fontId="0" fillId="3" borderId="2" xfId="0" applyFill="1" applyBorder="1"/>
    <xf numFmtId="164" fontId="5" fillId="3" borderId="2" xfId="1" applyNumberFormat="1" applyFont="1" applyFill="1" applyBorder="1"/>
    <xf numFmtId="165" fontId="2" fillId="3" borderId="2" xfId="2" applyNumberFormat="1" applyFill="1" applyBorder="1"/>
    <xf numFmtId="2" fontId="0" fillId="3" borderId="2" xfId="0" applyNumberFormat="1" applyFill="1" applyBorder="1" applyAlignment="1">
      <alignment horizontal="center"/>
    </xf>
    <xf numFmtId="171" fontId="0" fillId="3" borderId="2" xfId="0" applyNumberFormat="1" applyFill="1" applyBorder="1" applyAlignment="1">
      <alignment horizontal="center"/>
    </xf>
    <xf numFmtId="164" fontId="0" fillId="0" borderId="0" xfId="1" applyNumberFormat="1" applyFont="1"/>
    <xf numFmtId="0" fontId="0" fillId="3" borderId="0" xfId="0" applyFill="1" applyBorder="1"/>
    <xf numFmtId="0" fontId="0" fillId="3" borderId="0" xfId="0" applyFill="1"/>
    <xf numFmtId="0" fontId="0" fillId="3" borderId="3" xfId="0" applyFill="1" applyBorder="1"/>
    <xf numFmtId="0" fontId="10" fillId="3" borderId="0" xfId="0" applyFont="1" applyFill="1" applyBorder="1"/>
    <xf numFmtId="165" fontId="2" fillId="3" borderId="0" xfId="2" applyNumberFormat="1" applyFill="1" applyBorder="1"/>
    <xf numFmtId="166" fontId="0" fillId="3" borderId="0" xfId="3" applyNumberFormat="1" applyFont="1" applyFill="1" applyBorder="1"/>
    <xf numFmtId="10" fontId="4" fillId="3" borderId="0" xfId="3" applyNumberFormat="1" applyFont="1" applyFill="1" applyBorder="1"/>
    <xf numFmtId="10" fontId="0" fillId="3" borderId="0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quotePrefix="1" applyFill="1" applyBorder="1" applyAlignment="1">
      <alignment horizontal="left" wrapText="1"/>
    </xf>
    <xf numFmtId="165" fontId="0" fillId="3" borderId="1" xfId="0" applyNumberFormat="1" applyFill="1" applyBorder="1" applyAlignment="1">
      <alignment horizontal="center"/>
    </xf>
    <xf numFmtId="10" fontId="0" fillId="3" borderId="1" xfId="3" applyNumberFormat="1" applyFont="1" applyFill="1" applyBorder="1" applyAlignment="1">
      <alignment horizontal="center"/>
    </xf>
    <xf numFmtId="0" fontId="0" fillId="3" borderId="0" xfId="0" quotePrefix="1" applyFill="1" applyBorder="1" applyAlignment="1">
      <alignment horizontal="left"/>
    </xf>
    <xf numFmtId="0" fontId="0" fillId="3" borderId="0" xfId="0" quotePrefix="1" applyFill="1" applyAlignment="1">
      <alignment horizontal="left"/>
    </xf>
    <xf numFmtId="0" fontId="3" fillId="3" borderId="0" xfId="0" applyFont="1" applyFill="1"/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6" fillId="3" borderId="0" xfId="0" quotePrefix="1" applyFont="1" applyFill="1" applyAlignment="1">
      <alignment horizontal="center" vertical="center" wrapText="1"/>
    </xf>
    <xf numFmtId="0" fontId="0" fillId="3" borderId="4" xfId="0" applyFill="1" applyBorder="1"/>
    <xf numFmtId="0" fontId="5" fillId="3" borderId="4" xfId="0" applyFont="1" applyFill="1" applyBorder="1"/>
    <xf numFmtId="164" fontId="2" fillId="3" borderId="4" xfId="1" applyNumberFormat="1" applyFill="1" applyBorder="1"/>
    <xf numFmtId="164" fontId="7" fillId="3" borderId="0" xfId="0" applyNumberFormat="1" applyFont="1" applyFill="1" applyBorder="1"/>
    <xf numFmtId="165" fontId="2" fillId="3" borderId="4" xfId="2" applyNumberFormat="1" applyFill="1" applyBorder="1"/>
    <xf numFmtId="168" fontId="0" fillId="3" borderId="4" xfId="0" applyNumberFormat="1" applyFill="1" applyBorder="1" applyAlignment="1">
      <alignment horizontal="center"/>
    </xf>
    <xf numFmtId="164" fontId="0" fillId="3" borderId="4" xfId="0" applyNumberFormat="1" applyFill="1" applyBorder="1"/>
    <xf numFmtId="0" fontId="0" fillId="3" borderId="4" xfId="0" applyFont="1" applyFill="1" applyBorder="1"/>
    <xf numFmtId="165" fontId="4" fillId="3" borderId="0" xfId="2" applyNumberFormat="1" applyFont="1" applyFill="1" applyBorder="1"/>
    <xf numFmtId="0" fontId="4" fillId="3" borderId="0" xfId="0" applyFont="1" applyFill="1" applyBorder="1"/>
    <xf numFmtId="43" fontId="4" fillId="3" borderId="0" xfId="0" applyNumberFormat="1" applyFont="1" applyFill="1" applyBorder="1"/>
    <xf numFmtId="164" fontId="4" fillId="3" borderId="0" xfId="0" applyNumberFormat="1" applyFont="1" applyFill="1" applyBorder="1"/>
    <xf numFmtId="44" fontId="0" fillId="3" borderId="0" xfId="0" applyNumberFormat="1" applyFill="1"/>
    <xf numFmtId="165" fontId="4" fillId="3" borderId="0" xfId="0" applyNumberFormat="1" applyFont="1" applyFill="1"/>
    <xf numFmtId="43" fontId="0" fillId="3" borderId="0" xfId="0" applyNumberFormat="1" applyFill="1"/>
    <xf numFmtId="164" fontId="0" fillId="3" borderId="0" xfId="0" applyNumberFormat="1" applyFill="1"/>
    <xf numFmtId="0" fontId="4" fillId="3" borderId="0" xfId="0" applyFont="1" applyFill="1" applyAlignment="1">
      <alignment horizontal="center"/>
    </xf>
    <xf numFmtId="2" fontId="0" fillId="3" borderId="0" xfId="0" applyNumberFormat="1" applyFill="1"/>
    <xf numFmtId="0" fontId="4" fillId="3" borderId="0" xfId="0" quotePrefix="1" applyFont="1" applyFill="1" applyAlignment="1">
      <alignment horizontal="left"/>
    </xf>
    <xf numFmtId="168" fontId="0" fillId="3" borderId="0" xfId="0" applyNumberFormat="1" applyFill="1"/>
    <xf numFmtId="168" fontId="0" fillId="3" borderId="0" xfId="0" applyNumberFormat="1" applyFill="1" applyBorder="1"/>
    <xf numFmtId="43" fontId="0" fillId="3" borderId="0" xfId="0" applyNumberFormat="1" applyFill="1" applyBorder="1"/>
    <xf numFmtId="0" fontId="0" fillId="3" borderId="0" xfId="0" applyFill="1" applyAlignment="1">
      <alignment wrapText="1"/>
    </xf>
    <xf numFmtId="44" fontId="0" fillId="3" borderId="0" xfId="2" applyFont="1" applyFill="1"/>
    <xf numFmtId="0" fontId="0" fillId="3" borderId="0" xfId="0" applyNumberFormat="1" applyFill="1" applyBorder="1"/>
    <xf numFmtId="164" fontId="0" fillId="3" borderId="0" xfId="0" applyNumberFormat="1" applyFill="1" applyBorder="1"/>
    <xf numFmtId="44" fontId="0" fillId="3" borderId="0" xfId="0" applyNumberFormat="1" applyFill="1" applyBorder="1"/>
    <xf numFmtId="3" fontId="4" fillId="3" borderId="0" xfId="0" applyNumberFormat="1" applyFont="1" applyFill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right"/>
    </xf>
    <xf numFmtId="169" fontId="0" fillId="3" borderId="0" xfId="3" applyNumberFormat="1" applyFont="1" applyFill="1" applyBorder="1"/>
    <xf numFmtId="44" fontId="0" fillId="3" borderId="3" xfId="0" applyNumberFormat="1" applyFill="1" applyBorder="1"/>
    <xf numFmtId="0" fontId="0" fillId="3" borderId="3" xfId="0" applyFill="1" applyBorder="1" applyAlignment="1">
      <alignment horizontal="center"/>
    </xf>
    <xf numFmtId="173" fontId="0" fillId="3" borderId="0" xfId="0" applyNumberFormat="1" applyFill="1"/>
    <xf numFmtId="9" fontId="0" fillId="3" borderId="0" xfId="3" applyFont="1" applyFill="1" applyBorder="1"/>
    <xf numFmtId="44" fontId="2" fillId="3" borderId="1" xfId="2" applyNumberFormat="1" applyFont="1" applyFill="1" applyBorder="1"/>
    <xf numFmtId="165" fontId="2" fillId="3" borderId="1" xfId="2" applyNumberFormat="1" applyFont="1" applyFill="1" applyBorder="1"/>
    <xf numFmtId="172" fontId="2" fillId="3" borderId="1" xfId="2" applyNumberFormat="1" applyFont="1" applyFill="1" applyBorder="1"/>
    <xf numFmtId="0" fontId="0" fillId="3" borderId="1" xfId="0" applyNumberFormat="1" applyFont="1" applyFill="1" applyBorder="1"/>
    <xf numFmtId="10" fontId="0" fillId="3" borderId="0" xfId="3" applyNumberFormat="1" applyFont="1" applyFill="1" applyBorder="1"/>
    <xf numFmtId="174" fontId="0" fillId="3" borderId="0" xfId="0" applyNumberFormat="1" applyFill="1"/>
    <xf numFmtId="167" fontId="9" fillId="3" borderId="3" xfId="0" applyNumberFormat="1" applyFont="1" applyFill="1" applyBorder="1"/>
    <xf numFmtId="9" fontId="2" fillId="3" borderId="1" xfId="3" applyFont="1" applyFill="1" applyBorder="1"/>
    <xf numFmtId="0" fontId="8" fillId="3" borderId="1" xfId="0" applyFont="1" applyFill="1" applyBorder="1" applyAlignment="1">
      <alignment horizontal="left"/>
    </xf>
    <xf numFmtId="0" fontId="0" fillId="3" borderId="1" xfId="0" applyFont="1" applyFill="1" applyBorder="1"/>
    <xf numFmtId="165" fontId="0" fillId="3" borderId="1" xfId="0" applyNumberFormat="1" applyFont="1" applyFill="1" applyBorder="1"/>
    <xf numFmtId="2" fontId="0" fillId="3" borderId="1" xfId="0" applyNumberFormat="1" applyFont="1" applyFill="1" applyBorder="1" applyAlignment="1">
      <alignment horizontal="center"/>
    </xf>
    <xf numFmtId="171" fontId="0" fillId="3" borderId="1" xfId="0" applyNumberFormat="1" applyFont="1" applyFill="1" applyBorder="1" applyAlignment="1">
      <alignment horizontal="center"/>
    </xf>
    <xf numFmtId="165" fontId="2" fillId="3" borderId="2" xfId="2" applyNumberFormat="1" applyFont="1" applyFill="1" applyBorder="1"/>
    <xf numFmtId="2" fontId="0" fillId="3" borderId="2" xfId="0" applyNumberFormat="1" applyFont="1" applyFill="1" applyBorder="1" applyAlignment="1">
      <alignment horizontal="center"/>
    </xf>
    <xf numFmtId="0" fontId="4" fillId="3" borderId="4" xfId="0" applyFont="1" applyFill="1" applyBorder="1"/>
    <xf numFmtId="168" fontId="4" fillId="3" borderId="4" xfId="0" applyNumberFormat="1" applyFont="1" applyFill="1" applyBorder="1" applyAlignment="1">
      <alignment horizontal="center"/>
    </xf>
    <xf numFmtId="164" fontId="4" fillId="3" borderId="4" xfId="0" applyNumberFormat="1" applyFont="1" applyFill="1" applyBorder="1"/>
    <xf numFmtId="168" fontId="0" fillId="3" borderId="4" xfId="0" applyNumberFormat="1" applyFont="1" applyFill="1" applyBorder="1" applyAlignment="1">
      <alignment horizontal="center"/>
    </xf>
    <xf numFmtId="164" fontId="0" fillId="3" borderId="4" xfId="0" applyNumberFormat="1" applyFont="1" applyFill="1" applyBorder="1"/>
    <xf numFmtId="0" fontId="0" fillId="3" borderId="0" xfId="0" applyFont="1" applyFill="1" applyBorder="1"/>
    <xf numFmtId="165" fontId="2" fillId="3" borderId="0" xfId="2" applyNumberFormat="1" applyFont="1" applyFill="1" applyBorder="1"/>
    <xf numFmtId="164" fontId="0" fillId="3" borderId="0" xfId="0" applyNumberFormat="1" applyFont="1" applyFill="1" applyBorder="1"/>
    <xf numFmtId="165" fontId="0" fillId="3" borderId="1" xfId="2" applyNumberFormat="1" applyFont="1" applyFill="1" applyBorder="1"/>
    <xf numFmtId="44" fontId="0" fillId="3" borderId="1" xfId="2" applyFont="1" applyFill="1" applyBorder="1"/>
    <xf numFmtId="172" fontId="0" fillId="3" borderId="1" xfId="2" applyNumberFormat="1" applyFont="1" applyFill="1" applyBorder="1"/>
    <xf numFmtId="164" fontId="0" fillId="0" borderId="0" xfId="1" applyNumberFormat="1" applyFont="1" applyBorder="1"/>
    <xf numFmtId="1" fontId="0" fillId="0" borderId="0" xfId="0" applyNumberFormat="1" applyBorder="1" applyAlignment="1">
      <alignment horizontal="right"/>
    </xf>
    <xf numFmtId="164" fontId="0" fillId="3" borderId="1" xfId="1" applyNumberFormat="1" applyFont="1" applyFill="1" applyBorder="1"/>
    <xf numFmtId="164" fontId="2" fillId="3" borderId="1" xfId="1" applyNumberFormat="1" applyFont="1" applyFill="1" applyBorder="1"/>
    <xf numFmtId="169" fontId="2" fillId="3" borderId="1" xfId="3" applyNumberFormat="1" applyFont="1" applyFill="1" applyBorder="1" applyAlignment="1">
      <alignment horizontal="center"/>
    </xf>
    <xf numFmtId="165" fontId="0" fillId="3" borderId="4" xfId="0" applyNumberFormat="1" applyFont="1" applyFill="1" applyBorder="1"/>
    <xf numFmtId="171" fontId="0" fillId="3" borderId="4" xfId="0" applyNumberFormat="1" applyFont="1" applyFill="1" applyBorder="1" applyAlignment="1">
      <alignment horizontal="center"/>
    </xf>
    <xf numFmtId="164" fontId="2" fillId="3" borderId="0" xfId="1" applyNumberFormat="1" applyFont="1" applyFill="1" applyBorder="1"/>
    <xf numFmtId="165" fontId="0" fillId="3" borderId="0" xfId="0" applyNumberFormat="1" applyFont="1" applyFill="1" applyBorder="1"/>
    <xf numFmtId="2" fontId="0" fillId="3" borderId="0" xfId="0" applyNumberFormat="1" applyFont="1" applyFill="1" applyBorder="1" applyAlignment="1">
      <alignment horizontal="center"/>
    </xf>
    <xf numFmtId="171" fontId="0" fillId="3" borderId="0" xfId="0" applyNumberFormat="1" applyFont="1" applyFill="1" applyBorder="1" applyAlignment="1">
      <alignment horizontal="center"/>
    </xf>
    <xf numFmtId="168" fontId="0" fillId="3" borderId="0" xfId="0" applyNumberFormat="1" applyFont="1" applyFill="1" applyBorder="1" applyAlignment="1">
      <alignment horizontal="center"/>
    </xf>
    <xf numFmtId="169" fontId="2" fillId="3" borderId="0" xfId="3" applyNumberFormat="1" applyFont="1" applyFill="1" applyBorder="1" applyAlignment="1">
      <alignment horizontal="center"/>
    </xf>
    <xf numFmtId="44" fontId="2" fillId="3" borderId="0" xfId="2" applyNumberFormat="1" applyFont="1" applyFill="1" applyBorder="1"/>
    <xf numFmtId="172" fontId="0" fillId="3" borderId="0" xfId="2" applyNumberFormat="1" applyFont="1" applyFill="1" applyBorder="1"/>
    <xf numFmtId="43" fontId="0" fillId="3" borderId="0" xfId="1" applyFont="1" applyFill="1"/>
    <xf numFmtId="165" fontId="4" fillId="3" borderId="0" xfId="0" applyNumberFormat="1" applyFont="1" applyFill="1" applyBorder="1"/>
    <xf numFmtId="165" fontId="0" fillId="3" borderId="0" xfId="0" applyNumberFormat="1" applyFill="1"/>
    <xf numFmtId="44" fontId="0" fillId="3" borderId="0" xfId="2" applyFont="1" applyFill="1" applyBorder="1"/>
    <xf numFmtId="166" fontId="0" fillId="3" borderId="0" xfId="0" applyNumberFormat="1" applyFill="1"/>
    <xf numFmtId="164" fontId="0" fillId="3" borderId="0" xfId="1" applyNumberFormat="1" applyFont="1" applyFill="1" applyBorder="1"/>
    <xf numFmtId="1" fontId="0" fillId="3" borderId="0" xfId="0" applyNumberForma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center" wrapText="1"/>
    </xf>
    <xf numFmtId="3" fontId="0" fillId="3" borderId="0" xfId="0" applyNumberFormat="1" applyFill="1" applyBorder="1"/>
    <xf numFmtId="167" fontId="9" fillId="3" borderId="0" xfId="0" applyNumberFormat="1" applyFont="1" applyFill="1" applyBorder="1"/>
    <xf numFmtId="44" fontId="0" fillId="3" borderId="1" xfId="2" applyNumberFormat="1" applyFont="1" applyFill="1" applyBorder="1"/>
    <xf numFmtId="44" fontId="0" fillId="3" borderId="0" xfId="2" applyNumberFormat="1" applyFont="1" applyFill="1" applyBorder="1"/>
    <xf numFmtId="165" fontId="0" fillId="3" borderId="0" xfId="2" applyNumberFormat="1" applyFont="1" applyFill="1" applyBorder="1"/>
    <xf numFmtId="170" fontId="0" fillId="3" borderId="0" xfId="0" applyNumberFormat="1" applyFont="1" applyFill="1" applyBorder="1"/>
    <xf numFmtId="170" fontId="0" fillId="3" borderId="0" xfId="1" applyNumberFormat="1" applyFont="1" applyFill="1" applyBorder="1"/>
    <xf numFmtId="164" fontId="0" fillId="3" borderId="4" xfId="1" applyNumberFormat="1" applyFont="1" applyFill="1" applyBorder="1"/>
    <xf numFmtId="165" fontId="0" fillId="3" borderId="4" xfId="2" applyNumberFormat="1" applyFont="1" applyFill="1" applyBorder="1"/>
    <xf numFmtId="169" fontId="0" fillId="3" borderId="4" xfId="3" applyNumberFormat="1" applyFont="1" applyFill="1" applyBorder="1" applyAlignment="1">
      <alignment horizontal="center"/>
    </xf>
    <xf numFmtId="44" fontId="0" fillId="3" borderId="4" xfId="2" applyFont="1" applyFill="1" applyBorder="1"/>
    <xf numFmtId="9" fontId="0" fillId="3" borderId="0" xfId="3" applyFont="1" applyFill="1"/>
    <xf numFmtId="165" fontId="4" fillId="3" borderId="0" xfId="2" applyNumberFormat="1" applyFont="1" applyFill="1" applyAlignment="1">
      <alignment vertical="center"/>
    </xf>
    <xf numFmtId="165" fontId="7" fillId="3" borderId="0" xfId="2" applyNumberFormat="1" applyFont="1" applyFill="1" applyBorder="1"/>
    <xf numFmtId="37" fontId="4" fillId="3" borderId="0" xfId="0" applyNumberFormat="1" applyFont="1" applyFill="1" applyBorder="1"/>
    <xf numFmtId="37" fontId="4" fillId="3" borderId="0" xfId="2" applyNumberFormat="1" applyFont="1" applyFill="1" applyBorder="1"/>
    <xf numFmtId="44" fontId="0" fillId="3" borderId="3" xfId="2" applyFont="1" applyFill="1" applyBorder="1"/>
    <xf numFmtId="39" fontId="2" fillId="3" borderId="1" xfId="2" applyNumberFormat="1" applyFill="1" applyBorder="1"/>
    <xf numFmtId="9" fontId="2" fillId="3" borderId="1" xfId="2" applyNumberFormat="1" applyFont="1" applyFill="1" applyBorder="1"/>
    <xf numFmtId="164" fontId="2" fillId="3" borderId="0" xfId="1" applyNumberFormat="1" applyFill="1" applyBorder="1"/>
    <xf numFmtId="44" fontId="0" fillId="3" borderId="3" xfId="0" applyNumberFormat="1" applyFill="1" applyBorder="1" applyAlignment="1">
      <alignment horizontal="center"/>
    </xf>
    <xf numFmtId="164" fontId="5" fillId="3" borderId="0" xfId="1" applyNumberFormat="1" applyFont="1" applyFill="1" applyBorder="1"/>
    <xf numFmtId="164" fontId="7" fillId="3" borderId="0" xfId="1" applyNumberFormat="1" applyFont="1" applyFill="1" applyBorder="1"/>
    <xf numFmtId="9" fontId="0" fillId="3" borderId="2" xfId="3" applyFont="1" applyFill="1" applyBorder="1" applyAlignment="1">
      <alignment horizontal="center"/>
    </xf>
    <xf numFmtId="164" fontId="0" fillId="0" borderId="1" xfId="0" applyNumberFormat="1" applyFont="1" applyBorder="1"/>
    <xf numFmtId="165" fontId="0" fillId="0" borderId="1" xfId="2" applyNumberFormat="1" applyFont="1" applyBorder="1"/>
    <xf numFmtId="165" fontId="2" fillId="3" borderId="4" xfId="2" applyNumberFormat="1" applyFont="1" applyFill="1" applyBorder="1"/>
    <xf numFmtId="0" fontId="0" fillId="3" borderId="0" xfId="0" applyFill="1" applyAlignment="1">
      <alignment horizontal="center"/>
    </xf>
    <xf numFmtId="0" fontId="4" fillId="3" borderId="0" xfId="0" quotePrefix="1" applyFont="1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5" xfId="0" applyFill="1" applyBorder="1"/>
    <xf numFmtId="44" fontId="0" fillId="3" borderId="1" xfId="2" quotePrefix="1" applyNumberFormat="1" applyFont="1" applyFill="1" applyBorder="1" applyAlignment="1">
      <alignment horizontal="right"/>
    </xf>
    <xf numFmtId="172" fontId="0" fillId="3" borderId="1" xfId="2" quotePrefix="1" applyNumberFormat="1" applyFont="1" applyFill="1" applyBorder="1" applyAlignment="1">
      <alignment horizontal="right"/>
    </xf>
    <xf numFmtId="0" fontId="0" fillId="3" borderId="3" xfId="0" applyNumberFormat="1" applyFill="1" applyBorder="1" applyAlignment="1">
      <alignment horizontal="center"/>
    </xf>
    <xf numFmtId="9" fontId="4" fillId="3" borderId="0" xfId="3" applyFont="1" applyFill="1"/>
    <xf numFmtId="0" fontId="6" fillId="3" borderId="0" xfId="0" applyFont="1" applyFill="1" applyAlignment="1">
      <alignment horizontal="centerContinuous" vertical="center" wrapText="1"/>
    </xf>
    <xf numFmtId="0" fontId="4" fillId="3" borderId="0" xfId="0" applyFont="1" applyFill="1" applyAlignment="1">
      <alignment horizontal="centerContinuous"/>
    </xf>
    <xf numFmtId="10" fontId="2" fillId="3" borderId="1" xfId="3" applyNumberFormat="1" applyFont="1" applyFill="1" applyBorder="1"/>
    <xf numFmtId="0" fontId="6" fillId="3" borderId="0" xfId="0" applyFont="1" applyFill="1" applyAlignment="1">
      <alignment horizontal="centerContinuous" vertical="center"/>
    </xf>
    <xf numFmtId="9" fontId="7" fillId="3" borderId="0" xfId="3" applyFont="1" applyFill="1" applyBorder="1"/>
    <xf numFmtId="0" fontId="0" fillId="3" borderId="6" xfId="0" applyFill="1" applyBorder="1"/>
    <xf numFmtId="44" fontId="0" fillId="3" borderId="6" xfId="0" applyNumberFormat="1" applyFill="1" applyBorder="1"/>
    <xf numFmtId="44" fontId="0" fillId="3" borderId="6" xfId="2" applyFont="1" applyFill="1" applyBorder="1"/>
    <xf numFmtId="0" fontId="0" fillId="3" borderId="6" xfId="0" applyNumberForma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0" fontId="0" fillId="3" borderId="7" xfId="0" applyFill="1" applyBorder="1"/>
    <xf numFmtId="0" fontId="0" fillId="3" borderId="4" xfId="0" quotePrefix="1" applyFill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 2" xfId="5"/>
    <cellStyle name="Percent" xfId="3" builtinId="5"/>
    <cellStyle name="Percent 2" xfId="4"/>
  </cellStyles>
  <dxfs count="6"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CCFFCC"/>
      <color rgb="FFFFCCCC"/>
      <color rgb="FFFFFFFF"/>
      <color rgb="FFFFCCFF"/>
      <color rgb="FFCCFFFF"/>
      <color rgb="FFCC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"/>
  <sheetViews>
    <sheetView tabSelected="1" view="pageBreakPreview" zoomScale="90" zoomScaleNormal="100" zoomScaleSheetLayoutView="90" workbookViewId="0">
      <selection activeCell="C6" sqref="C6"/>
    </sheetView>
  </sheetViews>
  <sheetFormatPr defaultRowHeight="12.75" x14ac:dyDescent="0.2"/>
  <cols>
    <col min="1" max="1" width="9.7109375" customWidth="1"/>
    <col min="2" max="2" width="3.140625" customWidth="1"/>
    <col min="3" max="3" width="14" customWidth="1"/>
    <col min="4" max="4" width="18" bestFit="1" customWidth="1"/>
    <col min="5" max="5" width="14.28515625" bestFit="1" customWidth="1"/>
    <col min="6" max="6" width="1" customWidth="1"/>
    <col min="7" max="7" width="19.85546875" customWidth="1"/>
    <col min="8" max="8" width="16.140625" bestFit="1" customWidth="1"/>
    <col min="9" max="9" width="7.7109375" bestFit="1" customWidth="1"/>
    <col min="10" max="10" width="16.140625" bestFit="1" customWidth="1"/>
    <col min="11" max="11" width="7.7109375" bestFit="1" customWidth="1"/>
    <col min="12" max="12" width="16.42578125" bestFit="1" customWidth="1"/>
    <col min="13" max="13" width="18.85546875" customWidth="1"/>
    <col min="14" max="14" width="11.7109375" customWidth="1"/>
    <col min="15" max="15" width="15.42578125" bestFit="1" customWidth="1"/>
    <col min="16" max="16" width="2" customWidth="1"/>
    <col min="17" max="17" width="14.28515625" bestFit="1" customWidth="1"/>
    <col min="18" max="18" width="17.28515625" customWidth="1"/>
    <col min="19" max="19" width="13.7109375" bestFit="1" customWidth="1"/>
    <col min="20" max="20" width="16.140625" customWidth="1"/>
    <col min="21" max="21" width="14.140625" bestFit="1" customWidth="1"/>
    <col min="22" max="22" width="16.42578125" bestFit="1" customWidth="1"/>
    <col min="23" max="23" width="13.5703125" customWidth="1"/>
    <col min="24" max="24" width="18.7109375" bestFit="1" customWidth="1"/>
    <col min="25" max="25" width="13.7109375" customWidth="1"/>
    <col min="26" max="26" width="13" customWidth="1"/>
    <col min="27" max="27" width="10" customWidth="1"/>
    <col min="28" max="28" width="10.5703125" customWidth="1"/>
    <col min="29" max="29" width="13.7109375" customWidth="1"/>
  </cols>
  <sheetData>
    <row r="1" spans="1:29" s="1" customFormat="1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J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16</v>
      </c>
      <c r="T1" s="1">
        <v>17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25</v>
      </c>
      <c r="AA1" s="1">
        <v>30</v>
      </c>
    </row>
    <row r="2" spans="1:29" x14ac:dyDescent="0.2">
      <c r="L2" s="7"/>
    </row>
    <row r="3" spans="1:29" s="31" customFormat="1" ht="23.25" x14ac:dyDescent="0.35">
      <c r="A3" s="44"/>
      <c r="C3" s="44" t="s">
        <v>39</v>
      </c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9" s="31" customFormat="1" ht="23.25" x14ac:dyDescent="0.35">
      <c r="A4" s="44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</row>
    <row r="5" spans="1:29" s="31" customFormat="1" ht="23.25" x14ac:dyDescent="0.35">
      <c r="A5" s="44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</row>
    <row r="6" spans="1:29" s="31" customFormat="1" ht="15.75" x14ac:dyDescent="0.2">
      <c r="G6" s="46"/>
      <c r="H6" s="170"/>
      <c r="I6" s="171"/>
    </row>
    <row r="7" spans="1:29" s="47" customFormat="1" ht="78.75" x14ac:dyDescent="0.2">
      <c r="C7" s="48" t="s">
        <v>21</v>
      </c>
      <c r="D7" s="47" t="s">
        <v>0</v>
      </c>
      <c r="E7" s="47" t="s">
        <v>1</v>
      </c>
      <c r="F7" s="48"/>
      <c r="G7" s="47" t="s">
        <v>2</v>
      </c>
      <c r="H7" s="170" t="s">
        <v>116</v>
      </c>
      <c r="I7" s="171"/>
      <c r="J7" s="170" t="s">
        <v>119</v>
      </c>
      <c r="K7" s="173"/>
      <c r="L7" s="47" t="s">
        <v>4</v>
      </c>
      <c r="M7" s="48" t="s">
        <v>25</v>
      </c>
      <c r="N7" s="48" t="s">
        <v>34</v>
      </c>
      <c r="O7" s="48" t="s">
        <v>19</v>
      </c>
      <c r="Q7" s="48" t="s">
        <v>35</v>
      </c>
      <c r="R7" s="48" t="s">
        <v>24</v>
      </c>
      <c r="S7" s="48" t="s">
        <v>5</v>
      </c>
      <c r="T7" s="48" t="s">
        <v>26</v>
      </c>
      <c r="U7" s="48" t="s">
        <v>28</v>
      </c>
      <c r="V7" s="48" t="s">
        <v>29</v>
      </c>
      <c r="W7" s="48" t="s">
        <v>20</v>
      </c>
      <c r="X7" s="48" t="s">
        <v>30</v>
      </c>
      <c r="Y7" s="48" t="s">
        <v>112</v>
      </c>
      <c r="Z7" s="48" t="s">
        <v>27</v>
      </c>
      <c r="AA7" s="48" t="s">
        <v>113</v>
      </c>
      <c r="AB7" s="48" t="s">
        <v>114</v>
      </c>
      <c r="AC7" s="48" t="s">
        <v>115</v>
      </c>
    </row>
    <row r="8" spans="1:29" s="31" customFormat="1" x14ac:dyDescent="0.2">
      <c r="G8" s="161" t="s">
        <v>90</v>
      </c>
      <c r="H8" s="161" t="s">
        <v>117</v>
      </c>
      <c r="I8" s="161" t="s">
        <v>118</v>
      </c>
      <c r="J8" s="161" t="s">
        <v>92</v>
      </c>
      <c r="K8" s="161" t="s">
        <v>118</v>
      </c>
      <c r="L8" s="161" t="s">
        <v>93</v>
      </c>
      <c r="M8" s="161" t="s">
        <v>91</v>
      </c>
      <c r="N8" s="161" t="s">
        <v>94</v>
      </c>
      <c r="O8" s="161" t="s">
        <v>95</v>
      </c>
      <c r="P8" s="161"/>
      <c r="Q8" s="161" t="s">
        <v>96</v>
      </c>
      <c r="R8" s="161" t="s">
        <v>97</v>
      </c>
      <c r="S8" s="161" t="s">
        <v>98</v>
      </c>
      <c r="T8" s="161" t="s">
        <v>99</v>
      </c>
      <c r="U8" s="161"/>
      <c r="V8" s="161" t="s">
        <v>100</v>
      </c>
      <c r="X8" s="161" t="s">
        <v>103</v>
      </c>
    </row>
    <row r="9" spans="1:29" s="31" customFormat="1" x14ac:dyDescent="0.2"/>
    <row r="10" spans="1:29" s="31" customFormat="1" x14ac:dyDescent="0.2">
      <c r="A10" s="15" t="s">
        <v>6</v>
      </c>
      <c r="B10" s="15"/>
      <c r="C10" s="16">
        <v>225944.18649169474</v>
      </c>
      <c r="D10" s="16">
        <v>2047.2628889178184</v>
      </c>
      <c r="E10" s="16">
        <v>0</v>
      </c>
      <c r="F10" s="15"/>
      <c r="G10" s="17">
        <v>96412356.766995639</v>
      </c>
      <c r="H10" s="17">
        <v>79598952.418426752</v>
      </c>
      <c r="I10" s="172">
        <f>H10/H$24</f>
        <v>5.423659967329595E-2</v>
      </c>
      <c r="J10" s="17">
        <v>92185990.563868105</v>
      </c>
      <c r="K10" s="172">
        <f>J10/J$24</f>
        <v>6.1263474649136222E-2</v>
      </c>
      <c r="L10" s="17">
        <v>4983354.9344464764</v>
      </c>
      <c r="M10" s="18">
        <v>91429001.832549155</v>
      </c>
      <c r="N10" s="11">
        <v>1.1000000000000001</v>
      </c>
      <c r="O10" s="11">
        <v>1.0458460789679256</v>
      </c>
      <c r="P10" s="11"/>
      <c r="Q10" s="11">
        <v>1.0458460789679256</v>
      </c>
      <c r="R10" s="19">
        <v>96412356.766995639</v>
      </c>
      <c r="S10" s="20">
        <v>0</v>
      </c>
      <c r="T10" s="21">
        <v>0</v>
      </c>
      <c r="U10" s="85">
        <v>27.76036220972626</v>
      </c>
      <c r="V10" s="86">
        <v>75267509.474296629</v>
      </c>
      <c r="W10" s="22">
        <v>0.82323450946285015</v>
      </c>
      <c r="X10" s="86">
        <v>16161492.358252525</v>
      </c>
      <c r="Y10" s="87">
        <v>7.8941949496263656E-3</v>
      </c>
      <c r="Z10" s="88"/>
      <c r="AA10" s="88"/>
      <c r="AB10" s="88"/>
      <c r="AC10" s="88"/>
    </row>
    <row r="11" spans="1:29" s="31" customFormat="1" x14ac:dyDescent="0.2">
      <c r="A11" s="15" t="s">
        <v>7</v>
      </c>
      <c r="B11" s="15"/>
      <c r="C11" s="16">
        <v>446101.51280686347</v>
      </c>
      <c r="D11" s="16">
        <v>4924.0683025766612</v>
      </c>
      <c r="E11" s="16">
        <v>0</v>
      </c>
      <c r="F11" s="15"/>
      <c r="G11" s="17">
        <v>324413878.27861315</v>
      </c>
      <c r="H11" s="17">
        <v>282627936.18493962</v>
      </c>
      <c r="I11" s="172">
        <f t="shared" ref="I11:I22" si="0">H11/H$24</f>
        <v>0.19257512524503864</v>
      </c>
      <c r="J11" s="17">
        <v>302269154.52415258</v>
      </c>
      <c r="K11" s="172">
        <f t="shared" ref="K11:K22" si="1">J11/J$24</f>
        <v>0.20087714599732612</v>
      </c>
      <c r="L11" s="17">
        <v>13379428.693325464</v>
      </c>
      <c r="M11" s="18">
        <v>311034449.58528769</v>
      </c>
      <c r="N11" s="11">
        <v>1.1000000000000001</v>
      </c>
      <c r="O11" s="11">
        <v>1.0732616061646181</v>
      </c>
      <c r="P11" s="11"/>
      <c r="Q11" s="11">
        <v>1.0732616061646181</v>
      </c>
      <c r="R11" s="19">
        <v>324413878.27861315</v>
      </c>
      <c r="S11" s="20">
        <v>0</v>
      </c>
      <c r="T11" s="21">
        <v>0</v>
      </c>
      <c r="U11" s="85">
        <v>37.825388391181541</v>
      </c>
      <c r="V11" s="86">
        <v>202487555.80575907</v>
      </c>
      <c r="W11" s="22">
        <v>0.65101327546110177</v>
      </c>
      <c r="X11" s="86">
        <v>108546893.77952862</v>
      </c>
      <c r="Y11" s="87">
        <v>2.2044148681432448E-2</v>
      </c>
      <c r="Z11" s="88"/>
      <c r="AA11" s="88"/>
      <c r="AB11" s="88"/>
      <c r="AC11" s="88"/>
    </row>
    <row r="12" spans="1:29" s="31" customFormat="1" x14ac:dyDescent="0.2">
      <c r="A12" s="15" t="s">
        <v>8</v>
      </c>
      <c r="B12" s="15"/>
      <c r="C12" s="16">
        <v>328410.3530898749</v>
      </c>
      <c r="D12" s="16">
        <v>4539.3673058441782</v>
      </c>
      <c r="E12" s="16">
        <v>0</v>
      </c>
      <c r="F12" s="15"/>
      <c r="G12" s="17">
        <v>530937907.30646592</v>
      </c>
      <c r="H12" s="17">
        <v>544114242.12793112</v>
      </c>
      <c r="I12" s="172">
        <f t="shared" si="0"/>
        <v>0.37074490844680763</v>
      </c>
      <c r="J12" s="17">
        <v>558941237.71887386</v>
      </c>
      <c r="K12" s="172">
        <f t="shared" si="1"/>
        <v>0.37145212778966785</v>
      </c>
      <c r="L12" s="17">
        <v>16467601.214252325</v>
      </c>
      <c r="M12" s="18">
        <v>514470306.09221357</v>
      </c>
      <c r="N12" s="11">
        <v>0.9546153742595227</v>
      </c>
      <c r="O12" s="11">
        <v>0.94989933015732764</v>
      </c>
      <c r="P12" s="11"/>
      <c r="Q12" s="11">
        <v>0.94989933015732764</v>
      </c>
      <c r="R12" s="19">
        <v>530937907.30646592</v>
      </c>
      <c r="S12" s="20">
        <v>0</v>
      </c>
      <c r="T12" s="21">
        <v>0</v>
      </c>
      <c r="U12" s="85">
        <v>88.699266117229513</v>
      </c>
      <c r="V12" s="86">
        <v>349557087.65246546</v>
      </c>
      <c r="W12" s="22">
        <v>0.67945046295793576</v>
      </c>
      <c r="X12" s="86">
        <v>164913218.43974814</v>
      </c>
      <c r="Y12" s="87">
        <v>3.6329560339263954E-2</v>
      </c>
      <c r="Z12" s="88"/>
      <c r="AA12" s="88"/>
      <c r="AB12" s="88"/>
      <c r="AC12" s="88"/>
    </row>
    <row r="13" spans="1:29" s="31" customFormat="1" x14ac:dyDescent="0.2">
      <c r="A13" s="15" t="s">
        <v>9</v>
      </c>
      <c r="B13" s="15"/>
      <c r="C13" s="16">
        <v>149484.64840405117</v>
      </c>
      <c r="D13" s="16">
        <v>631.92121602545365</v>
      </c>
      <c r="E13" s="16">
        <v>0</v>
      </c>
      <c r="F13" s="15"/>
      <c r="G13" s="17">
        <v>114452704.8370091</v>
      </c>
      <c r="H13" s="17">
        <v>108746447.92588454</v>
      </c>
      <c r="I13" s="172">
        <f t="shared" si="0"/>
        <v>7.4096924429922009E-2</v>
      </c>
      <c r="J13" s="17">
        <v>104956738.8439783</v>
      </c>
      <c r="K13" s="172">
        <f t="shared" si="1"/>
        <v>6.9750451994864085E-2</v>
      </c>
      <c r="L13" s="17">
        <v>3162384.5170973912</v>
      </c>
      <c r="M13" s="18">
        <v>111290320.31991172</v>
      </c>
      <c r="N13" s="11">
        <v>1.0428710171550839</v>
      </c>
      <c r="O13" s="11">
        <v>1.0904750480781122</v>
      </c>
      <c r="P13" s="11"/>
      <c r="Q13" s="11">
        <v>1.0897991929651132</v>
      </c>
      <c r="R13" s="19">
        <v>114381769.2884177</v>
      </c>
      <c r="S13" s="20">
        <v>-70935.548591405153</v>
      </c>
      <c r="T13" s="21">
        <v>-6.3739189884166045E-4</v>
      </c>
      <c r="U13" s="85">
        <v>40.566927410526787</v>
      </c>
      <c r="V13" s="86">
        <v>72769594.569543153</v>
      </c>
      <c r="W13" s="22">
        <v>0.6542887709652927</v>
      </c>
      <c r="X13" s="86">
        <v>38449790.201777153</v>
      </c>
      <c r="Y13" s="87">
        <v>6.0845860570423384E-2</v>
      </c>
      <c r="Z13" s="88"/>
      <c r="AA13" s="88"/>
      <c r="AB13" s="88"/>
      <c r="AC13" s="88"/>
    </row>
    <row r="14" spans="1:29" s="31" customFormat="1" x14ac:dyDescent="0.2">
      <c r="A14" s="15" t="s">
        <v>10</v>
      </c>
      <c r="B14" s="15"/>
      <c r="C14" s="16">
        <v>88483.899806478017</v>
      </c>
      <c r="D14" s="16">
        <v>2104.034979835551</v>
      </c>
      <c r="E14" s="16">
        <v>0</v>
      </c>
      <c r="F14" s="15"/>
      <c r="G14" s="17">
        <v>160939540.06016707</v>
      </c>
      <c r="H14" s="17">
        <v>161477750.77004418</v>
      </c>
      <c r="I14" s="172">
        <f t="shared" si="0"/>
        <v>0.110026625458851</v>
      </c>
      <c r="J14" s="17">
        <v>158906962.93200853</v>
      </c>
      <c r="K14" s="172">
        <f t="shared" si="1"/>
        <v>0.10560381936137703</v>
      </c>
      <c r="L14" s="17">
        <v>4996391.8412746694</v>
      </c>
      <c r="M14" s="18">
        <v>155943148.2188924</v>
      </c>
      <c r="N14" s="11">
        <v>0.99448849534044181</v>
      </c>
      <c r="O14" s="11">
        <v>1.0127909884542203</v>
      </c>
      <c r="P14" s="11"/>
      <c r="Q14" s="11">
        <v>1.0127909884542203</v>
      </c>
      <c r="R14" s="19">
        <v>160939540.06016707</v>
      </c>
      <c r="S14" s="20">
        <v>0</v>
      </c>
      <c r="T14" s="21">
        <v>0</v>
      </c>
      <c r="U14" s="85">
        <v>29.68335897951275</v>
      </c>
      <c r="V14" s="86">
        <v>31517992.34235511</v>
      </c>
      <c r="W14" s="22">
        <v>0.2021120690606702</v>
      </c>
      <c r="X14" s="86">
        <v>124425155.87653731</v>
      </c>
      <c r="Y14" s="87">
        <v>5.9136448333317271E-2</v>
      </c>
      <c r="Z14" s="88"/>
      <c r="AA14" s="88"/>
      <c r="AB14" s="88"/>
      <c r="AC14" s="88"/>
    </row>
    <row r="15" spans="1:29" s="31" customFormat="1" x14ac:dyDescent="0.2">
      <c r="A15" s="15" t="s">
        <v>11</v>
      </c>
      <c r="B15" s="15"/>
      <c r="C15" s="16">
        <v>5405.649614848262</v>
      </c>
      <c r="D15" s="16">
        <v>2341.9790377935678</v>
      </c>
      <c r="E15" s="16">
        <v>8025918.0344505152</v>
      </c>
      <c r="F15" s="15"/>
      <c r="G15" s="17">
        <v>143944127.14024445</v>
      </c>
      <c r="H15" s="17">
        <v>152368181.61265478</v>
      </c>
      <c r="I15" s="172">
        <f t="shared" si="0"/>
        <v>0.10381960839927526</v>
      </c>
      <c r="J15" s="17">
        <v>149063861.092646</v>
      </c>
      <c r="K15" s="172">
        <f t="shared" si="1"/>
        <v>9.9062449937279251E-2</v>
      </c>
      <c r="L15" s="17">
        <v>2709980.276369696</v>
      </c>
      <c r="M15" s="18">
        <v>141234146.86387476</v>
      </c>
      <c r="N15" s="11">
        <v>0.9546153742595227</v>
      </c>
      <c r="O15" s="11">
        <v>0.96565409003313329</v>
      </c>
      <c r="P15" s="11"/>
      <c r="Q15" s="11">
        <v>0.96565409003313329</v>
      </c>
      <c r="R15" s="19">
        <v>143944127.14024445</v>
      </c>
      <c r="S15" s="20">
        <v>0</v>
      </c>
      <c r="T15" s="21">
        <v>0</v>
      </c>
      <c r="U15" s="85">
        <v>102.93436329708373</v>
      </c>
      <c r="V15" s="86">
        <v>6677125.2157383813</v>
      </c>
      <c r="W15" s="22">
        <v>4.7276989056860112E-2</v>
      </c>
      <c r="X15" s="86">
        <v>134557021.64813638</v>
      </c>
      <c r="Y15" s="87">
        <v>0</v>
      </c>
      <c r="Z15" s="110">
        <v>16.765312213576408</v>
      </c>
      <c r="AA15" s="110">
        <v>6.3700000000000007E-2</v>
      </c>
      <c r="AB15" s="110">
        <v>7.799999999999585E-3</v>
      </c>
      <c r="AC15" s="110">
        <f>SUM(Z15:AB15)</f>
        <v>16.836812213576408</v>
      </c>
    </row>
    <row r="16" spans="1:29" s="31" customFormat="1" x14ac:dyDescent="0.2">
      <c r="A16" s="15" t="s">
        <v>12</v>
      </c>
      <c r="B16" s="15"/>
      <c r="C16" s="16">
        <v>18073.874182670519</v>
      </c>
      <c r="D16" s="16">
        <v>598.36676536535117</v>
      </c>
      <c r="E16" s="16">
        <v>0</v>
      </c>
      <c r="F16" s="15"/>
      <c r="G16" s="17">
        <v>22789363.310480639</v>
      </c>
      <c r="H16" s="17">
        <v>22785476.267262727</v>
      </c>
      <c r="I16" s="172">
        <f t="shared" si="0"/>
        <v>1.5525414809188258E-2</v>
      </c>
      <c r="J16" s="17">
        <v>22410337.300430901</v>
      </c>
      <c r="K16" s="172">
        <f t="shared" si="1"/>
        <v>1.4893099512038615E-2</v>
      </c>
      <c r="L16" s="17">
        <v>859925.90148857888</v>
      </c>
      <c r="M16" s="18">
        <v>21929437.40899206</v>
      </c>
      <c r="N16" s="11">
        <v>0.9546153742595227</v>
      </c>
      <c r="O16" s="11">
        <v>1.0169129988972745</v>
      </c>
      <c r="P16" s="11"/>
      <c r="Q16" s="11">
        <v>1.0169129988972745</v>
      </c>
      <c r="R16" s="19">
        <v>22789363.310480639</v>
      </c>
      <c r="S16" s="20">
        <v>0</v>
      </c>
      <c r="T16" s="21">
        <v>0</v>
      </c>
      <c r="U16" s="85">
        <v>23.974167158951136</v>
      </c>
      <c r="V16" s="86">
        <v>5199672.9703823328</v>
      </c>
      <c r="W16" s="22">
        <v>0.23710927341210461</v>
      </c>
      <c r="X16" s="86">
        <v>16729764.438609727</v>
      </c>
      <c r="Y16" s="87">
        <v>2.7959046870517375E-2</v>
      </c>
      <c r="Z16" s="110"/>
      <c r="AA16" s="110"/>
      <c r="AB16" s="110"/>
      <c r="AC16" s="110"/>
    </row>
    <row r="17" spans="1:29" s="31" customFormat="1" x14ac:dyDescent="0.2">
      <c r="A17" s="15" t="s">
        <v>13</v>
      </c>
      <c r="B17" s="15"/>
      <c r="C17" s="16">
        <v>1744.2364648136806</v>
      </c>
      <c r="D17" s="16">
        <v>1057.5260278163953</v>
      </c>
      <c r="E17" s="16">
        <v>2832322.4440301014</v>
      </c>
      <c r="F17" s="15"/>
      <c r="G17" s="17">
        <v>29911671.326130621</v>
      </c>
      <c r="H17" s="17">
        <v>31755025.069141336</v>
      </c>
      <c r="I17" s="172">
        <f t="shared" si="0"/>
        <v>2.1637025739195476E-2</v>
      </c>
      <c r="J17" s="17">
        <v>31547955.230716072</v>
      </c>
      <c r="K17" s="172">
        <f t="shared" si="1"/>
        <v>2.0965629849906787E-2</v>
      </c>
      <c r="L17" s="17">
        <v>611154.82906708948</v>
      </c>
      <c r="M17" s="18">
        <v>29300516.497063532</v>
      </c>
      <c r="N17" s="11">
        <v>0.9546153742595227</v>
      </c>
      <c r="O17" s="11">
        <v>0.94813344026200741</v>
      </c>
      <c r="P17" s="11"/>
      <c r="Q17" s="11">
        <v>0.94813344026200741</v>
      </c>
      <c r="R17" s="19">
        <v>29911671.326130621</v>
      </c>
      <c r="S17" s="20">
        <v>0</v>
      </c>
      <c r="T17" s="21">
        <v>0</v>
      </c>
      <c r="U17" s="85">
        <v>101.13338074312655</v>
      </c>
      <c r="V17" s="86">
        <v>2116806.366024564</v>
      </c>
      <c r="W17" s="22">
        <v>7.224467753790989E-2</v>
      </c>
      <c r="X17" s="86">
        <v>27183710.131038968</v>
      </c>
      <c r="Y17" s="87">
        <v>0</v>
      </c>
      <c r="Z17" s="110">
        <v>9.5976749357532061</v>
      </c>
      <c r="AA17" s="110">
        <v>6.3700000000000007E-2</v>
      </c>
      <c r="AB17" s="110"/>
      <c r="AC17" s="110">
        <f t="shared" ref="AC17:AC21" si="2">SUM(Z17:AB17)</f>
        <v>9.6613749357532068</v>
      </c>
    </row>
    <row r="18" spans="1:29" s="31" customFormat="1" x14ac:dyDescent="0.2">
      <c r="A18" s="15" t="s">
        <v>14</v>
      </c>
      <c r="B18" s="15"/>
      <c r="C18" s="16">
        <v>5323.2219730404177</v>
      </c>
      <c r="D18" s="16">
        <v>121.36784768686539</v>
      </c>
      <c r="E18" s="16">
        <v>0</v>
      </c>
      <c r="F18" s="15"/>
      <c r="G18" s="17">
        <v>12540668.385755122</v>
      </c>
      <c r="H18" s="17">
        <v>12719452.572708886</v>
      </c>
      <c r="I18" s="172">
        <f t="shared" si="0"/>
        <v>8.6666951798951945E-3</v>
      </c>
      <c r="J18" s="17">
        <v>13462564.528822631</v>
      </c>
      <c r="K18" s="172">
        <f t="shared" si="1"/>
        <v>8.9467333992845136E-3</v>
      </c>
      <c r="L18" s="17">
        <v>390611.97263140022</v>
      </c>
      <c r="M18" s="18">
        <v>12150056.413123721</v>
      </c>
      <c r="N18" s="11">
        <v>0.9546153742595227</v>
      </c>
      <c r="O18" s="11">
        <v>0.93152150609241069</v>
      </c>
      <c r="P18" s="11"/>
      <c r="Q18" s="11">
        <v>0.93152150609241069</v>
      </c>
      <c r="R18" s="19">
        <v>12540668.385755122</v>
      </c>
      <c r="S18" s="20">
        <v>0</v>
      </c>
      <c r="T18" s="21">
        <v>0</v>
      </c>
      <c r="U18" s="85">
        <v>4.084540775598362</v>
      </c>
      <c r="V18" s="86">
        <v>260915.00647733704</v>
      </c>
      <c r="W18" s="22">
        <v>2.1474386423055054E-2</v>
      </c>
      <c r="X18" s="86">
        <v>11889141.406646384</v>
      </c>
      <c r="Y18" s="87">
        <v>9.7959563700271868E-2</v>
      </c>
      <c r="Z18" s="110"/>
      <c r="AA18" s="110"/>
      <c r="AB18" s="110"/>
      <c r="AC18" s="110"/>
    </row>
    <row r="19" spans="1:29" s="31" customFormat="1" x14ac:dyDescent="0.2">
      <c r="A19" s="15" t="s">
        <v>15</v>
      </c>
      <c r="B19" s="15"/>
      <c r="C19" s="16">
        <v>23986.843457437422</v>
      </c>
      <c r="D19" s="16">
        <v>20.385578156035042</v>
      </c>
      <c r="E19" s="16">
        <v>0</v>
      </c>
      <c r="F19" s="15"/>
      <c r="G19" s="17">
        <v>6909105.5227866545</v>
      </c>
      <c r="H19" s="17">
        <v>7616601.7732730461</v>
      </c>
      <c r="I19" s="172">
        <f t="shared" si="0"/>
        <v>5.1897489690115066E-3</v>
      </c>
      <c r="J19" s="17">
        <v>6279297.7023871373</v>
      </c>
      <c r="K19" s="172">
        <f t="shared" si="1"/>
        <v>4.1729941095339481E-3</v>
      </c>
      <c r="L19" s="17">
        <v>3543660.1592988498</v>
      </c>
      <c r="M19" s="18">
        <v>3365445.3634878048</v>
      </c>
      <c r="N19" s="11">
        <v>0.9546153742595227</v>
      </c>
      <c r="O19" s="11">
        <v>1.1002990860204143</v>
      </c>
      <c r="P19" s="11"/>
      <c r="Q19" s="11">
        <v>1.0897991929651132</v>
      </c>
      <c r="R19" s="19">
        <v>6843173.5684491917</v>
      </c>
      <c r="S19" s="20">
        <v>-65931.954337462783</v>
      </c>
      <c r="T19" s="21">
        <v>-1.959085565695641E-2</v>
      </c>
      <c r="U19" s="85">
        <v>3.1040345534747433</v>
      </c>
      <c r="V19" s="86">
        <v>893471.89104810404</v>
      </c>
      <c r="W19" s="22">
        <v>0.2707889862093884</v>
      </c>
      <c r="X19" s="86">
        <v>2406041.5181022384</v>
      </c>
      <c r="Y19" s="87">
        <v>0.1180266509826675</v>
      </c>
      <c r="Z19" s="110"/>
      <c r="AA19" s="110"/>
      <c r="AB19" s="110"/>
      <c r="AC19" s="110"/>
    </row>
    <row r="20" spans="1:29" s="31" customFormat="1" x14ac:dyDescent="0.2">
      <c r="A20" s="15" t="s">
        <v>18</v>
      </c>
      <c r="B20" s="15"/>
      <c r="C20" s="16">
        <v>5597.258733734303</v>
      </c>
      <c r="D20" s="16">
        <v>24.437189604035659</v>
      </c>
      <c r="E20" s="16">
        <v>0</v>
      </c>
      <c r="F20" s="15"/>
      <c r="G20" s="17">
        <v>3362623.3250191207</v>
      </c>
      <c r="H20" s="17">
        <v>2953443.3441050421</v>
      </c>
      <c r="I20" s="172">
        <f t="shared" si="0"/>
        <v>2.012397392743873E-3</v>
      </c>
      <c r="J20" s="17">
        <v>2922289.1308406973</v>
      </c>
      <c r="K20" s="172">
        <f t="shared" si="1"/>
        <v>1.9420476472579689E-3</v>
      </c>
      <c r="L20" s="17">
        <v>126311.66193992863</v>
      </c>
      <c r="M20" s="18">
        <v>3236311.6630791919</v>
      </c>
      <c r="N20" s="11">
        <v>1.1000000000000001</v>
      </c>
      <c r="O20" s="11">
        <v>1.1506812551609997</v>
      </c>
      <c r="P20" s="11"/>
      <c r="Q20" s="11">
        <v>1.0897991929651132</v>
      </c>
      <c r="R20" s="19">
        <v>3184708.336400914</v>
      </c>
      <c r="S20" s="20">
        <v>-177914.9886182067</v>
      </c>
      <c r="T20" s="21">
        <v>-5.4974615284403512E-2</v>
      </c>
      <c r="U20" s="85">
        <v>35.096828170899016</v>
      </c>
      <c r="V20" s="86">
        <v>2357352.3360712393</v>
      </c>
      <c r="W20" s="22">
        <v>0.7707804405348111</v>
      </c>
      <c r="X20" s="86">
        <v>701044.33838974603</v>
      </c>
      <c r="Y20" s="87">
        <v>2.8687600732695245E-2</v>
      </c>
      <c r="Z20" s="110"/>
      <c r="AA20" s="110"/>
      <c r="AB20" s="110"/>
      <c r="AC20" s="110"/>
    </row>
    <row r="21" spans="1:29" s="31" customFormat="1" x14ac:dyDescent="0.2">
      <c r="A21" s="15" t="s">
        <v>22</v>
      </c>
      <c r="B21" s="15"/>
      <c r="C21" s="16">
        <v>1152.4825649576753</v>
      </c>
      <c r="D21" s="16">
        <v>18.36807032833428</v>
      </c>
      <c r="E21" s="16">
        <v>184739.19535572777</v>
      </c>
      <c r="F21" s="15"/>
      <c r="G21" s="17">
        <v>3714316.3736935826</v>
      </c>
      <c r="H21" s="17">
        <v>7407470.1448409613</v>
      </c>
      <c r="I21" s="172">
        <f t="shared" si="0"/>
        <v>5.0472522643982224E-3</v>
      </c>
      <c r="J21" s="17">
        <v>6467733.1795614958</v>
      </c>
      <c r="K21" s="172">
        <f t="shared" si="1"/>
        <v>4.2982215113143863E-3</v>
      </c>
      <c r="L21" s="17">
        <v>171019.21481224278</v>
      </c>
      <c r="M21" s="18">
        <v>3543297.1588813397</v>
      </c>
      <c r="N21" s="11">
        <v>0.61439999999999995</v>
      </c>
      <c r="O21" s="11">
        <v>0.57428410705486288</v>
      </c>
      <c r="P21" s="11"/>
      <c r="Q21" s="11">
        <v>0.62295378510246457</v>
      </c>
      <c r="R21" s="19">
        <v>4029098.8652406321</v>
      </c>
      <c r="S21" s="20">
        <v>314782.49154704949</v>
      </c>
      <c r="T21" s="21">
        <v>8.8838863192165912E-2</v>
      </c>
      <c r="U21" s="85">
        <v>198.03</v>
      </c>
      <c r="V21" s="86">
        <v>2738713.4680628213</v>
      </c>
      <c r="W21" s="22">
        <v>0.70986441862565564</v>
      </c>
      <c r="X21" s="86">
        <v>1119366.1823655681</v>
      </c>
      <c r="Y21" s="87">
        <v>0</v>
      </c>
      <c r="Z21" s="110">
        <v>6.0591699569230721</v>
      </c>
      <c r="AA21" s="110">
        <v>6.3700000000000007E-2</v>
      </c>
      <c r="AB21" s="110"/>
      <c r="AC21" s="110">
        <f t="shared" si="2"/>
        <v>6.122869956923072</v>
      </c>
    </row>
    <row r="22" spans="1:29" s="31" customFormat="1" x14ac:dyDescent="0.2">
      <c r="A22" s="24" t="s">
        <v>16</v>
      </c>
      <c r="B22" s="24"/>
      <c r="C22" s="16">
        <v>808.24672285681027</v>
      </c>
      <c r="D22" s="16">
        <v>15528.383150724745</v>
      </c>
      <c r="E22" s="16">
        <v>29977946.365926702</v>
      </c>
      <c r="F22" s="24"/>
      <c r="G22" s="17">
        <v>54418098.748018339</v>
      </c>
      <c r="H22" s="17">
        <v>53453334.327411979</v>
      </c>
      <c r="I22" s="172">
        <f t="shared" si="0"/>
        <v>3.64216739923773E-2</v>
      </c>
      <c r="J22" s="17">
        <v>55332238.633092567</v>
      </c>
      <c r="K22" s="172">
        <f t="shared" si="1"/>
        <v>3.6771804241012923E-2</v>
      </c>
      <c r="L22" s="17">
        <v>1220937.8996475255</v>
      </c>
      <c r="M22" s="18">
        <v>53197160.848370813</v>
      </c>
      <c r="N22" s="11">
        <v>0.9546153742595227</v>
      </c>
      <c r="O22" s="11">
        <v>0.98347907282161706</v>
      </c>
      <c r="P22" s="27"/>
      <c r="Q22" s="11">
        <v>0.98347907282161706</v>
      </c>
      <c r="R22" s="19">
        <v>54418098.748018339</v>
      </c>
      <c r="S22" s="20">
        <v>0</v>
      </c>
      <c r="T22" s="21">
        <v>0</v>
      </c>
      <c r="U22" s="166" t="s">
        <v>110</v>
      </c>
      <c r="V22" s="86">
        <v>9953308.2174849715</v>
      </c>
      <c r="W22" s="22">
        <v>0.18710224490842911</v>
      </c>
      <c r="X22" s="86">
        <v>43243852.630885839</v>
      </c>
      <c r="Y22" s="87">
        <v>0</v>
      </c>
      <c r="Z22" s="167" t="s">
        <v>110</v>
      </c>
      <c r="AA22" s="167"/>
      <c r="AB22" s="167"/>
      <c r="AC22" s="167" t="s">
        <v>110</v>
      </c>
    </row>
    <row r="23" spans="1:29" s="31" customFormat="1" x14ac:dyDescent="0.2">
      <c r="A23" s="50"/>
      <c r="B23" s="50"/>
      <c r="C23" s="51"/>
      <c r="D23" s="51"/>
      <c r="E23" s="52"/>
      <c r="F23" s="50"/>
      <c r="G23" s="51"/>
      <c r="H23" s="51"/>
      <c r="I23" s="51"/>
      <c r="J23" s="51"/>
      <c r="K23" s="51"/>
      <c r="L23" s="52"/>
      <c r="M23" s="51"/>
      <c r="N23" s="51"/>
      <c r="O23" s="55"/>
      <c r="P23" s="55"/>
      <c r="Q23" s="55"/>
      <c r="R23" s="56"/>
      <c r="S23" s="57"/>
      <c r="T23" s="50"/>
      <c r="Z23" s="145"/>
    </row>
    <row r="24" spans="1:29" s="31" customFormat="1" x14ac:dyDescent="0.2">
      <c r="A24" s="30"/>
      <c r="B24" s="30"/>
      <c r="C24" s="53">
        <f>SUM(C10:C22)</f>
        <v>1300516.414313321</v>
      </c>
      <c r="D24" s="53">
        <v>33957.46836067499</v>
      </c>
      <c r="E24" s="53">
        <v>41020926.039763048</v>
      </c>
      <c r="F24" s="30"/>
      <c r="G24" s="147">
        <v>1504746361.3813791</v>
      </c>
      <c r="H24" s="147">
        <f>SUM(H10:H22)</f>
        <v>1467624314.5386245</v>
      </c>
      <c r="I24" s="174">
        <f>SUM(I10:I22)</f>
        <v>1.0000000000000002</v>
      </c>
      <c r="J24" s="147">
        <v>1504746361.3813794</v>
      </c>
      <c r="K24" s="174">
        <f>SUM(K10:K22)</f>
        <v>0.99999999999999956</v>
      </c>
      <c r="L24" s="147">
        <v>52622763.115651645</v>
      </c>
      <c r="M24" s="147">
        <v>1452123598.2657278</v>
      </c>
      <c r="N24" s="53"/>
      <c r="O24" s="60"/>
      <c r="P24" s="59"/>
      <c r="Q24" s="59"/>
      <c r="R24" s="58"/>
      <c r="S24" s="148">
        <v>-2.514570951461792E-8</v>
      </c>
      <c r="T24" s="59"/>
      <c r="U24" s="62"/>
      <c r="V24" s="63">
        <f>SUM(V10:V22)</f>
        <v>761797105.31570923</v>
      </c>
      <c r="W24" s="63"/>
      <c r="X24" s="63">
        <f>SUM(X10:X22)</f>
        <v>690326492.95001864</v>
      </c>
      <c r="Y24" s="64"/>
      <c r="Z24" s="145"/>
    </row>
    <row r="25" spans="1:29" s="31" customFormat="1" x14ac:dyDescent="0.2">
      <c r="A25" s="30"/>
      <c r="B25" s="30"/>
      <c r="G25" s="128"/>
      <c r="H25" s="128"/>
      <c r="I25" s="128"/>
      <c r="J25" s="128"/>
      <c r="K25" s="128"/>
      <c r="L25" s="128"/>
      <c r="M25" s="128"/>
      <c r="S25" s="62"/>
    </row>
    <row r="26" spans="1:29" s="31" customFormat="1" x14ac:dyDescent="0.2">
      <c r="A26" s="59" t="s">
        <v>111</v>
      </c>
      <c r="B26" s="30"/>
      <c r="R26" s="65"/>
      <c r="W26" s="66" t="s">
        <v>101</v>
      </c>
      <c r="X26" s="63">
        <v>1452123598.265728</v>
      </c>
    </row>
    <row r="27" spans="1:29" s="31" customFormat="1" x14ac:dyDescent="0.2">
      <c r="A27" s="30"/>
      <c r="B27" s="30"/>
      <c r="G27" s="69"/>
      <c r="H27" s="69"/>
      <c r="I27" s="69"/>
      <c r="J27" s="30"/>
      <c r="K27" s="30"/>
      <c r="L27" s="70"/>
      <c r="N27" s="46"/>
      <c r="S27" s="64"/>
      <c r="T27" s="71"/>
      <c r="W27" s="162" t="s">
        <v>102</v>
      </c>
      <c r="X27" s="63">
        <v>52622763.115651645</v>
      </c>
    </row>
    <row r="28" spans="1:29" s="31" customFormat="1" x14ac:dyDescent="0.2">
      <c r="A28" s="30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O28" s="64"/>
      <c r="Q28" s="72"/>
      <c r="R28" s="64"/>
      <c r="T28" s="30"/>
      <c r="W28" s="66" t="s">
        <v>23</v>
      </c>
      <c r="X28" s="63">
        <v>1504746361.3813796</v>
      </c>
      <c r="Z28" s="145"/>
    </row>
    <row r="29" spans="1:29" s="31" customFormat="1" x14ac:dyDescent="0.2">
      <c r="A29" s="30"/>
      <c r="G29" s="69"/>
      <c r="H29" s="69"/>
      <c r="I29" s="69"/>
      <c r="J29" s="30"/>
      <c r="K29" s="30"/>
      <c r="L29" s="70"/>
      <c r="O29" s="64"/>
      <c r="T29" s="75"/>
      <c r="V29" s="23"/>
      <c r="Z29" s="145"/>
    </row>
    <row r="30" spans="1:29" s="31" customFormat="1" ht="13.5" thickBot="1" x14ac:dyDescent="0.25">
      <c r="A30" s="30"/>
      <c r="G30" s="69"/>
      <c r="H30" s="69"/>
      <c r="I30" s="69"/>
      <c r="J30" s="30"/>
      <c r="K30" s="30"/>
      <c r="L30" s="70"/>
      <c r="O30" s="64"/>
      <c r="V30" s="77"/>
      <c r="W30" s="146"/>
      <c r="Z30" s="145"/>
    </row>
    <row r="31" spans="1:29" s="31" customFormat="1" ht="51.75" thickBot="1" x14ac:dyDescent="0.25">
      <c r="A31" s="30"/>
      <c r="G31" s="69"/>
      <c r="H31" s="69"/>
      <c r="I31" s="69"/>
      <c r="J31" s="30"/>
      <c r="K31" s="30"/>
      <c r="L31" s="70"/>
      <c r="M31" s="30"/>
      <c r="N31" s="30"/>
      <c r="O31" s="71"/>
      <c r="Q31" s="72"/>
      <c r="T31" s="30"/>
      <c r="U31" s="78" t="s">
        <v>31</v>
      </c>
      <c r="V31" s="78" t="s">
        <v>36</v>
      </c>
      <c r="W31" s="78" t="s">
        <v>37</v>
      </c>
      <c r="X31" s="78" t="s">
        <v>33</v>
      </c>
      <c r="Y31" s="78" t="s">
        <v>32</v>
      </c>
      <c r="Z31" s="78" t="s">
        <v>38</v>
      </c>
    </row>
    <row r="32" spans="1:29" s="31" customFormat="1" ht="13.5" thickBot="1" x14ac:dyDescent="0.25">
      <c r="A32" s="30"/>
      <c r="G32" s="69"/>
      <c r="H32" s="69"/>
      <c r="I32" s="69"/>
      <c r="J32" s="30"/>
      <c r="K32" s="30"/>
      <c r="L32" s="70"/>
      <c r="M32" s="30"/>
      <c r="N32" s="79"/>
      <c r="O32" s="80"/>
      <c r="Q32" s="72"/>
      <c r="R32" s="64"/>
      <c r="T32" s="30"/>
      <c r="U32" s="32" t="s">
        <v>6</v>
      </c>
      <c r="V32" s="81">
        <v>24.78</v>
      </c>
      <c r="W32" s="150">
        <v>33.721086629178778</v>
      </c>
      <c r="X32" s="168">
        <v>3</v>
      </c>
      <c r="Y32" s="81">
        <v>2.980362209726259</v>
      </c>
      <c r="Z32" s="81">
        <v>27.76036220972626</v>
      </c>
    </row>
    <row r="33" spans="1:26" s="31" customFormat="1" ht="13.5" thickBot="1" x14ac:dyDescent="0.25">
      <c r="A33" s="30"/>
      <c r="G33" s="69"/>
      <c r="H33" s="69"/>
      <c r="I33" s="69"/>
      <c r="J33" s="30"/>
      <c r="K33" s="30"/>
      <c r="L33" s="70"/>
      <c r="M33" s="30"/>
      <c r="N33" s="79"/>
      <c r="O33" s="75"/>
      <c r="Q33" s="72"/>
      <c r="U33" s="32" t="s">
        <v>7</v>
      </c>
      <c r="V33" s="81">
        <v>33.770000000000003</v>
      </c>
      <c r="W33" s="150">
        <v>58.102330347089236</v>
      </c>
      <c r="X33" s="168">
        <v>6</v>
      </c>
      <c r="Y33" s="81">
        <v>4.0553883911815385</v>
      </c>
      <c r="Z33" s="81">
        <v>37.825388391181541</v>
      </c>
    </row>
    <row r="34" spans="1:26" s="31" customFormat="1" ht="13.5" thickBot="1" x14ac:dyDescent="0.25">
      <c r="A34" s="30"/>
      <c r="G34" s="69"/>
      <c r="H34" s="69"/>
      <c r="I34" s="69"/>
      <c r="J34" s="30"/>
      <c r="K34" s="30"/>
      <c r="L34" s="70"/>
      <c r="M34" s="30"/>
      <c r="N34" s="79"/>
      <c r="O34" s="71"/>
      <c r="T34" s="30"/>
      <c r="U34" s="32" t="s">
        <v>8</v>
      </c>
      <c r="V34" s="81">
        <v>80.33</v>
      </c>
      <c r="W34" s="150">
        <v>130.54559670337704</v>
      </c>
      <c r="X34" s="168">
        <v>6</v>
      </c>
      <c r="Y34" s="81">
        <v>8.3692661172295075</v>
      </c>
      <c r="Z34" s="81">
        <v>88.699266117229513</v>
      </c>
    </row>
    <row r="35" spans="1:26" s="31" customFormat="1" x14ac:dyDescent="0.2">
      <c r="A35" s="30"/>
      <c r="G35" s="69"/>
      <c r="H35" s="69"/>
      <c r="I35" s="69"/>
      <c r="J35" s="30"/>
      <c r="K35" s="30"/>
      <c r="L35" s="70"/>
      <c r="O35" s="64"/>
      <c r="Q35" s="30"/>
      <c r="S35" s="84"/>
      <c r="T35" s="30"/>
      <c r="U35" s="175" t="s">
        <v>9</v>
      </c>
      <c r="V35" s="176">
        <v>36.28</v>
      </c>
      <c r="W35" s="177">
        <v>62.001564463160712</v>
      </c>
      <c r="X35" s="178">
        <v>6</v>
      </c>
      <c r="Y35" s="176">
        <v>4.2869274105267854</v>
      </c>
      <c r="Z35" s="176">
        <v>40.566927410526787</v>
      </c>
    </row>
    <row r="36" spans="1:26" s="31" customFormat="1" x14ac:dyDescent="0.2">
      <c r="A36" s="30"/>
      <c r="G36" s="69"/>
      <c r="H36" s="69"/>
      <c r="I36" s="69"/>
      <c r="J36" s="30"/>
      <c r="K36" s="30"/>
      <c r="L36" s="70"/>
      <c r="O36" s="64"/>
      <c r="Q36" s="30"/>
      <c r="S36" s="84"/>
      <c r="T36" s="30"/>
      <c r="V36" s="23"/>
    </row>
    <row r="37" spans="1:26" x14ac:dyDescent="0.2">
      <c r="A37" s="4"/>
      <c r="G37" s="12"/>
      <c r="H37" s="12"/>
      <c r="I37" s="12"/>
      <c r="J37" s="4"/>
      <c r="K37" s="4"/>
      <c r="L37" s="13"/>
      <c r="Q37" s="4"/>
      <c r="S37" s="6"/>
      <c r="T37" s="4"/>
      <c r="V37" s="2"/>
    </row>
    <row r="38" spans="1:26" x14ac:dyDescent="0.2">
      <c r="A38" s="4"/>
      <c r="G38" s="12"/>
      <c r="H38" s="12"/>
      <c r="I38" s="12"/>
      <c r="J38" s="4"/>
      <c r="K38" s="4"/>
      <c r="L38" s="13"/>
      <c r="O38" s="5"/>
      <c r="Q38" s="4"/>
      <c r="S38" s="6"/>
      <c r="T38" s="4"/>
      <c r="V38" s="2"/>
    </row>
    <row r="39" spans="1:26" x14ac:dyDescent="0.2">
      <c r="A39" s="4"/>
      <c r="G39" s="12"/>
      <c r="H39" s="12"/>
      <c r="I39" s="12"/>
      <c r="J39" s="4"/>
      <c r="K39" s="4"/>
      <c r="L39" s="13"/>
      <c r="T39" s="4"/>
    </row>
    <row r="40" spans="1:26" x14ac:dyDescent="0.2">
      <c r="A40" s="4"/>
      <c r="J40" s="4"/>
      <c r="K40" s="4"/>
      <c r="L40" s="13"/>
      <c r="O40" s="5"/>
      <c r="T40" s="4"/>
    </row>
  </sheetData>
  <pageMargins left="0.7" right="0.7" top="0.75" bottom="0.75" header="0.3" footer="0.3"/>
  <pageSetup paperSize="17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6"/>
  <sheetViews>
    <sheetView view="pageBreakPreview" zoomScaleNormal="100" zoomScaleSheetLayoutView="100" workbookViewId="0">
      <selection activeCell="C5" sqref="C5"/>
    </sheetView>
  </sheetViews>
  <sheetFormatPr defaultRowHeight="12.75" x14ac:dyDescent="0.2"/>
  <cols>
    <col min="1" max="1" width="9.7109375" customWidth="1"/>
    <col min="2" max="2" width="3.140625" customWidth="1"/>
    <col min="3" max="3" width="19.7109375" customWidth="1"/>
    <col min="4" max="4" width="18" bestFit="1" customWidth="1"/>
    <col min="5" max="5" width="18" customWidth="1"/>
    <col min="6" max="6" width="18.85546875" customWidth="1"/>
    <col min="7" max="8" width="19.28515625" customWidth="1"/>
    <col min="9" max="9" width="20.140625" customWidth="1"/>
    <col min="10" max="10" width="16.28515625" bestFit="1" customWidth="1"/>
    <col min="11" max="11" width="20.7109375" customWidth="1"/>
    <col min="12" max="12" width="10.42578125" customWidth="1"/>
    <col min="13" max="13" width="15.42578125" bestFit="1" customWidth="1"/>
    <col min="14" max="14" width="2" customWidth="1"/>
    <col min="15" max="15" width="18" customWidth="1"/>
    <col min="16" max="16" width="19.5703125" customWidth="1"/>
    <col min="17" max="17" width="13.7109375" bestFit="1" customWidth="1"/>
    <col min="18" max="18" width="16.140625" customWidth="1"/>
    <col min="19" max="19" width="14.140625" bestFit="1" customWidth="1"/>
    <col min="20" max="20" width="17.85546875" customWidth="1"/>
    <col min="21" max="21" width="13.28515625" customWidth="1"/>
    <col min="22" max="22" width="17.7109375" customWidth="1"/>
    <col min="23" max="23" width="13.7109375" customWidth="1"/>
    <col min="24" max="24" width="13.140625" customWidth="1"/>
    <col min="26" max="26" width="10.42578125" customWidth="1"/>
    <col min="27" max="27" width="12.7109375" customWidth="1"/>
  </cols>
  <sheetData>
    <row r="1" spans="1:27" s="1" customFormat="1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</row>
    <row r="2" spans="1:27" x14ac:dyDescent="0.2">
      <c r="J2" s="7"/>
    </row>
    <row r="3" spans="1:27" ht="23.25" x14ac:dyDescent="0.35">
      <c r="A3" s="44"/>
      <c r="B3" s="31"/>
      <c r="C3" s="44" t="s">
        <v>52</v>
      </c>
      <c r="D3" s="31"/>
      <c r="E3" s="31"/>
      <c r="F3" s="31"/>
      <c r="G3" s="31"/>
      <c r="H3" s="31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31"/>
      <c r="V3" s="31"/>
      <c r="W3" s="31"/>
      <c r="X3" s="31"/>
      <c r="Y3" s="31"/>
      <c r="Z3" s="31"/>
      <c r="AA3" s="31"/>
    </row>
    <row r="4" spans="1:27" ht="23.25" x14ac:dyDescent="0.35">
      <c r="A4" s="44"/>
      <c r="B4" s="31"/>
      <c r="C4" s="31"/>
      <c r="D4" s="31"/>
      <c r="E4" s="31"/>
      <c r="F4" s="31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31"/>
      <c r="V4" s="31"/>
      <c r="W4" s="31"/>
      <c r="X4" s="31"/>
      <c r="Y4" s="31"/>
      <c r="Z4" s="31"/>
      <c r="AA4" s="31"/>
    </row>
    <row r="5" spans="1:27" ht="23.25" x14ac:dyDescent="0.35">
      <c r="A5" s="44"/>
      <c r="B5" s="31"/>
      <c r="C5" s="31"/>
      <c r="D5" s="31"/>
      <c r="E5" s="31"/>
      <c r="F5" s="31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31"/>
      <c r="V5" s="31"/>
      <c r="W5" s="31"/>
      <c r="X5" s="31"/>
      <c r="Y5" s="31"/>
      <c r="Z5" s="31"/>
      <c r="AA5" s="31"/>
    </row>
    <row r="6" spans="1:27" x14ac:dyDescent="0.2">
      <c r="A6" s="31"/>
      <c r="B6" s="31"/>
      <c r="C6" s="31"/>
      <c r="D6" s="31"/>
      <c r="E6" s="31"/>
      <c r="F6" s="31"/>
      <c r="G6" s="31"/>
      <c r="H6" s="46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V6" s="31"/>
      <c r="W6" s="31"/>
      <c r="X6" s="31"/>
      <c r="Y6" s="31"/>
      <c r="Z6" s="31"/>
      <c r="AA6" s="31"/>
    </row>
    <row r="7" spans="1:27" s="3" customFormat="1" ht="88.5" customHeight="1" x14ac:dyDescent="0.2">
      <c r="A7" s="47"/>
      <c r="B7" s="47"/>
      <c r="C7" s="48" t="s">
        <v>21</v>
      </c>
      <c r="D7" s="47" t="s">
        <v>0</v>
      </c>
      <c r="E7" s="47" t="s">
        <v>1</v>
      </c>
      <c r="F7" s="49" t="s">
        <v>88</v>
      </c>
      <c r="G7" s="48" t="s">
        <v>40</v>
      </c>
      <c r="H7" s="47" t="s">
        <v>2</v>
      </c>
      <c r="I7" s="47" t="s">
        <v>3</v>
      </c>
      <c r="J7" s="47" t="s">
        <v>4</v>
      </c>
      <c r="K7" s="48" t="s">
        <v>25</v>
      </c>
      <c r="L7" s="48" t="s">
        <v>41</v>
      </c>
      <c r="M7" s="48" t="s">
        <v>89</v>
      </c>
      <c r="N7" s="47"/>
      <c r="O7" s="48" t="s">
        <v>42</v>
      </c>
      <c r="P7" s="48" t="s">
        <v>24</v>
      </c>
      <c r="Q7" s="48" t="s">
        <v>5</v>
      </c>
      <c r="R7" s="48" t="s">
        <v>26</v>
      </c>
      <c r="S7" s="48" t="s">
        <v>28</v>
      </c>
      <c r="T7" s="48" t="s">
        <v>29</v>
      </c>
      <c r="U7" s="48" t="s">
        <v>20</v>
      </c>
      <c r="V7" s="48" t="s">
        <v>30</v>
      </c>
      <c r="W7" s="48" t="s">
        <v>112</v>
      </c>
      <c r="X7" s="48" t="s">
        <v>27</v>
      </c>
      <c r="Y7" s="48" t="s">
        <v>113</v>
      </c>
      <c r="Z7" s="48" t="s">
        <v>114</v>
      </c>
      <c r="AA7" s="48" t="s">
        <v>115</v>
      </c>
    </row>
    <row r="8" spans="1:27" ht="20.25" customHeight="1" x14ac:dyDescent="0.3">
      <c r="A8" s="31"/>
      <c r="B8" s="31"/>
      <c r="C8" s="31"/>
      <c r="D8" s="31"/>
      <c r="E8" s="31"/>
      <c r="F8" s="161" t="s">
        <v>105</v>
      </c>
      <c r="G8" s="161" t="s">
        <v>106</v>
      </c>
      <c r="H8" s="161" t="s">
        <v>107</v>
      </c>
      <c r="I8" s="161" t="s">
        <v>108</v>
      </c>
      <c r="J8" s="161" t="s">
        <v>109</v>
      </c>
      <c r="K8" s="161" t="s">
        <v>91</v>
      </c>
      <c r="L8" s="161" t="s">
        <v>94</v>
      </c>
      <c r="M8" s="161" t="s">
        <v>95</v>
      </c>
      <c r="N8" s="161"/>
      <c r="O8" s="161" t="s">
        <v>96</v>
      </c>
      <c r="P8" s="161" t="s">
        <v>97</v>
      </c>
      <c r="Q8" s="161" t="s">
        <v>98</v>
      </c>
      <c r="R8" s="161" t="s">
        <v>99</v>
      </c>
      <c r="S8" s="161"/>
      <c r="T8" s="161" t="s">
        <v>100</v>
      </c>
      <c r="U8" s="31"/>
      <c r="V8" s="161" t="s">
        <v>103</v>
      </c>
      <c r="W8" s="31"/>
      <c r="X8" s="31"/>
      <c r="Y8" s="31"/>
      <c r="Z8" s="31"/>
      <c r="AA8" s="31"/>
    </row>
    <row r="9" spans="1:27" x14ac:dyDescent="0.2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</row>
    <row r="10" spans="1:27" x14ac:dyDescent="0.2">
      <c r="A10" s="15" t="s">
        <v>6</v>
      </c>
      <c r="B10" s="15"/>
      <c r="C10" s="16">
        <v>228666.47397304414</v>
      </c>
      <c r="D10" s="16">
        <v>2047.3390009718628</v>
      </c>
      <c r="E10" s="16">
        <v>0</v>
      </c>
      <c r="F10" s="17">
        <v>97362112.244620472</v>
      </c>
      <c r="G10" s="17">
        <v>96412356.766995639</v>
      </c>
      <c r="H10" s="17">
        <v>100615573.19691513</v>
      </c>
      <c r="I10" s="17">
        <v>95119288.43497926</v>
      </c>
      <c r="J10" s="17">
        <v>5026643.2330748364</v>
      </c>
      <c r="K10" s="17">
        <v>95588929.963840306</v>
      </c>
      <c r="L10" s="151">
        <v>1.0458460789679256</v>
      </c>
      <c r="M10" s="151">
        <v>1.0577830727328557</v>
      </c>
      <c r="N10" s="17"/>
      <c r="O10" s="151">
        <v>1.0577830727328557</v>
      </c>
      <c r="P10" s="19">
        <v>100615573.19691515</v>
      </c>
      <c r="Q10" s="20">
        <v>0</v>
      </c>
      <c r="R10" s="21">
        <v>0</v>
      </c>
      <c r="S10" s="85">
        <v>31.297822615728933</v>
      </c>
      <c r="T10" s="86">
        <v>85881152.886870384</v>
      </c>
      <c r="U10" s="152">
        <v>0.89844245478381013</v>
      </c>
      <c r="V10" s="86">
        <v>9707777.0769699216</v>
      </c>
      <c r="W10" s="87">
        <v>4.7416559115816591E-3</v>
      </c>
      <c r="X10" s="87"/>
      <c r="Y10" s="88"/>
      <c r="Z10" s="88"/>
      <c r="AA10" s="88"/>
    </row>
    <row r="11" spans="1:27" x14ac:dyDescent="0.2">
      <c r="A11" s="15" t="s">
        <v>7</v>
      </c>
      <c r="B11" s="15"/>
      <c r="C11" s="16">
        <v>449958.16421983961</v>
      </c>
      <c r="D11" s="16">
        <v>4917.2017926805302</v>
      </c>
      <c r="E11" s="16">
        <v>0</v>
      </c>
      <c r="F11" s="17">
        <v>326154185.78068</v>
      </c>
      <c r="G11" s="17">
        <v>324413878.27861315</v>
      </c>
      <c r="H11" s="17">
        <v>337052982.89386129</v>
      </c>
      <c r="I11" s="17">
        <v>311887161.14365059</v>
      </c>
      <c r="J11" s="17">
        <v>13495650.136985859</v>
      </c>
      <c r="K11" s="17">
        <v>323557332.75687546</v>
      </c>
      <c r="L11" s="151">
        <v>1.0732616061646181</v>
      </c>
      <c r="M11" s="151">
        <v>1.0806888672747248</v>
      </c>
      <c r="N11" s="17"/>
      <c r="O11" s="151">
        <v>1.0806888672747248</v>
      </c>
      <c r="P11" s="19">
        <v>337052982.89386129</v>
      </c>
      <c r="Q11" s="20">
        <v>0</v>
      </c>
      <c r="R11" s="21">
        <v>0</v>
      </c>
      <c r="S11" s="85">
        <v>42.248719117086345</v>
      </c>
      <c r="T11" s="86">
        <v>228121873.1347658</v>
      </c>
      <c r="U11" s="152">
        <v>0.70504312540547209</v>
      </c>
      <c r="V11" s="86">
        <v>95435459.622109637</v>
      </c>
      <c r="W11" s="87">
        <v>1.9408489552771555E-2</v>
      </c>
      <c r="X11" s="87"/>
      <c r="Y11" s="88"/>
      <c r="Z11" s="88"/>
      <c r="AA11" s="88"/>
    </row>
    <row r="12" spans="1:27" x14ac:dyDescent="0.2">
      <c r="A12" s="15" t="s">
        <v>8</v>
      </c>
      <c r="B12" s="15"/>
      <c r="C12" s="16">
        <v>330076.3809284484</v>
      </c>
      <c r="D12" s="16">
        <v>4478.3459902556651</v>
      </c>
      <c r="E12" s="16">
        <v>0</v>
      </c>
      <c r="F12" s="17">
        <v>530640289.04104745</v>
      </c>
      <c r="G12" s="17">
        <v>530937907.30646592</v>
      </c>
      <c r="H12" s="17">
        <v>548372211.86305654</v>
      </c>
      <c r="I12" s="17">
        <v>576726381.99783134</v>
      </c>
      <c r="J12" s="17">
        <v>16610648.307712965</v>
      </c>
      <c r="K12" s="17">
        <v>531761563.55534357</v>
      </c>
      <c r="L12" s="151">
        <v>0.94989933015732764</v>
      </c>
      <c r="M12" s="151">
        <v>0.95083600990030415</v>
      </c>
      <c r="N12" s="17"/>
      <c r="O12" s="151">
        <v>0.95083600990030415</v>
      </c>
      <c r="P12" s="19">
        <v>548372211.86305654</v>
      </c>
      <c r="Q12" s="20">
        <v>0</v>
      </c>
      <c r="R12" s="21">
        <v>0</v>
      </c>
      <c r="S12" s="85">
        <v>97.810429894417638</v>
      </c>
      <c r="T12" s="86">
        <v>387418952.59926111</v>
      </c>
      <c r="U12" s="152">
        <v>0.7285576452893443</v>
      </c>
      <c r="V12" s="86">
        <v>144342610.95608246</v>
      </c>
      <c r="W12" s="87">
        <v>3.2231232528740383E-2</v>
      </c>
      <c r="X12" s="87"/>
      <c r="Y12" s="88"/>
      <c r="Z12" s="88"/>
      <c r="AA12" s="88"/>
    </row>
    <row r="13" spans="1:27" x14ac:dyDescent="0.2">
      <c r="A13" s="15" t="s">
        <v>9</v>
      </c>
      <c r="B13" s="15"/>
      <c r="C13" s="16">
        <v>149813.42757245869</v>
      </c>
      <c r="D13" s="16">
        <v>619.77162082343443</v>
      </c>
      <c r="E13" s="16">
        <v>0</v>
      </c>
      <c r="F13" s="17">
        <v>113835561.52065432</v>
      </c>
      <c r="G13" s="17">
        <v>114381769.2884177</v>
      </c>
      <c r="H13" s="17">
        <v>117639500.71066967</v>
      </c>
      <c r="I13" s="17">
        <v>108296393.5651207</v>
      </c>
      <c r="J13" s="17">
        <v>3189854.8151505282</v>
      </c>
      <c r="K13" s="17">
        <v>114449645.89551914</v>
      </c>
      <c r="L13" s="151">
        <v>1.0897991929651132</v>
      </c>
      <c r="M13" s="151">
        <v>1.0862734837049839</v>
      </c>
      <c r="N13" s="17"/>
      <c r="O13" s="151">
        <v>1.082417669466585</v>
      </c>
      <c r="P13" s="19">
        <v>117221929.93439402</v>
      </c>
      <c r="Q13" s="20">
        <v>-417570.77627564967</v>
      </c>
      <c r="R13" s="21">
        <v>-3.6485108626447761E-3</v>
      </c>
      <c r="S13" s="85">
        <v>45.142009632891636</v>
      </c>
      <c r="T13" s="86">
        <v>81154550.287349328</v>
      </c>
      <c r="U13" s="152">
        <v>0.71168178078392341</v>
      </c>
      <c r="V13" s="86">
        <v>32877524.831894159</v>
      </c>
      <c r="W13" s="87">
        <v>5.3047806203537953E-2</v>
      </c>
      <c r="X13" s="87"/>
      <c r="Y13" s="88"/>
      <c r="Z13" s="88"/>
      <c r="AA13" s="88"/>
    </row>
    <row r="14" spans="1:27" x14ac:dyDescent="0.2">
      <c r="A14" s="15" t="s">
        <v>10</v>
      </c>
      <c r="B14" s="15"/>
      <c r="C14" s="16">
        <v>88422.512573780055</v>
      </c>
      <c r="D14" s="16">
        <v>2064.2470472481559</v>
      </c>
      <c r="E14" s="16">
        <v>0</v>
      </c>
      <c r="F14" s="17">
        <v>158604594.32107475</v>
      </c>
      <c r="G14" s="17">
        <v>160939540.06016707</v>
      </c>
      <c r="H14" s="17">
        <v>163904539.4699811</v>
      </c>
      <c r="I14" s="17">
        <v>163963278.46566072</v>
      </c>
      <c r="J14" s="17">
        <v>5039793.3860039786</v>
      </c>
      <c r="K14" s="17">
        <v>158864746.08397713</v>
      </c>
      <c r="L14" s="151">
        <v>1.0127909884542203</v>
      </c>
      <c r="M14" s="151">
        <v>0.99964175517695619</v>
      </c>
      <c r="N14" s="17"/>
      <c r="O14" s="151">
        <v>0.99964175517695619</v>
      </c>
      <c r="P14" s="19">
        <v>163904539.4699811</v>
      </c>
      <c r="Q14" s="20">
        <v>0</v>
      </c>
      <c r="R14" s="21">
        <v>0</v>
      </c>
      <c r="S14" s="85">
        <v>30.260471001883513</v>
      </c>
      <c r="T14" s="86">
        <v>32108482.53183062</v>
      </c>
      <c r="U14" s="152">
        <v>0.2021120690606702</v>
      </c>
      <c r="V14" s="86">
        <v>126756263.55214649</v>
      </c>
      <c r="W14" s="87">
        <v>6.1405568544290787E-2</v>
      </c>
      <c r="X14" s="87"/>
      <c r="Y14" s="88"/>
      <c r="Z14" s="88"/>
      <c r="AA14" s="88"/>
    </row>
    <row r="15" spans="1:27" x14ac:dyDescent="0.2">
      <c r="A15" s="15" t="s">
        <v>11</v>
      </c>
      <c r="B15" s="15"/>
      <c r="C15" s="16">
        <v>5456.9570554247157</v>
      </c>
      <c r="D15" s="16">
        <v>2316.9836384272949</v>
      </c>
      <c r="E15" s="16">
        <v>7940259.2717908947</v>
      </c>
      <c r="F15" s="17">
        <v>142594661.55484197</v>
      </c>
      <c r="G15" s="17">
        <v>143944127.14024445</v>
      </c>
      <c r="H15" s="17">
        <v>147359617.37470692</v>
      </c>
      <c r="I15" s="17">
        <v>153806975.56945723</v>
      </c>
      <c r="J15" s="17">
        <v>2733520.7299443698</v>
      </c>
      <c r="K15" s="17">
        <v>144626096.64476255</v>
      </c>
      <c r="L15" s="151">
        <v>0.96565409003313329</v>
      </c>
      <c r="M15" s="151">
        <v>0.95808149681846666</v>
      </c>
      <c r="N15" s="17"/>
      <c r="O15" s="151">
        <v>0.95808149681846666</v>
      </c>
      <c r="P15" s="19">
        <v>147359617.37470692</v>
      </c>
      <c r="Q15" s="20">
        <v>0</v>
      </c>
      <c r="R15" s="21">
        <v>0</v>
      </c>
      <c r="S15" s="85">
        <v>104.41543273666507</v>
      </c>
      <c r="T15" s="86">
        <v>6837486.3884108318</v>
      </c>
      <c r="U15" s="152">
        <v>4.7276989056860112E-2</v>
      </c>
      <c r="V15" s="86">
        <v>137788610.25635171</v>
      </c>
      <c r="W15" s="87"/>
      <c r="X15" s="87">
        <v>17.353162603376052</v>
      </c>
      <c r="Y15" s="110">
        <v>6.4000000000000001E-2</v>
      </c>
      <c r="Z15" s="110">
        <v>8.0999999999988859E-3</v>
      </c>
      <c r="AA15" s="110">
        <f>SUM(X15:Z15)</f>
        <v>17.425262603376051</v>
      </c>
    </row>
    <row r="16" spans="1:27" x14ac:dyDescent="0.2">
      <c r="A16" s="15" t="s">
        <v>12</v>
      </c>
      <c r="B16" s="15"/>
      <c r="C16" s="16">
        <v>18166.33475115438</v>
      </c>
      <c r="D16" s="16">
        <v>592.27062397954035</v>
      </c>
      <c r="E16" s="16">
        <v>0</v>
      </c>
      <c r="F16" s="17">
        <v>22652082.378134791</v>
      </c>
      <c r="G16" s="17">
        <v>22789363.310480639</v>
      </c>
      <c r="H16" s="17">
        <v>23409026.365958922</v>
      </c>
      <c r="I16" s="17">
        <v>23123419.562628794</v>
      </c>
      <c r="J16" s="17">
        <v>867395.71443820256</v>
      </c>
      <c r="K16" s="17">
        <v>22541630.651520718</v>
      </c>
      <c r="L16" s="151">
        <v>1.0169129988972745</v>
      </c>
      <c r="M16" s="151">
        <v>1.0123514086035836</v>
      </c>
      <c r="N16" s="17"/>
      <c r="O16" s="151">
        <v>1.0123514086035836</v>
      </c>
      <c r="P16" s="19">
        <v>23409026.365958922</v>
      </c>
      <c r="Q16" s="20">
        <v>0</v>
      </c>
      <c r="R16" s="21">
        <v>0</v>
      </c>
      <c r="S16" s="85">
        <v>24.51801523037215</v>
      </c>
      <c r="T16" s="86">
        <v>5344829.6653061034</v>
      </c>
      <c r="U16" s="152">
        <v>0.23710927341210461</v>
      </c>
      <c r="V16" s="86">
        <v>17196800.986214615</v>
      </c>
      <c r="W16" s="87">
        <v>2.903537722446398E-2</v>
      </c>
      <c r="X16" s="87"/>
      <c r="Y16" s="110"/>
      <c r="Z16" s="110"/>
      <c r="AA16" s="110"/>
    </row>
    <row r="17" spans="1:27" x14ac:dyDescent="0.2">
      <c r="A17" s="15" t="s">
        <v>13</v>
      </c>
      <c r="B17" s="15"/>
      <c r="C17" s="16">
        <v>1752.6969365471691</v>
      </c>
      <c r="D17" s="16">
        <v>1047.7318083832108</v>
      </c>
      <c r="E17" s="16">
        <v>2797925.8932595127</v>
      </c>
      <c r="F17" s="17">
        <v>29597049.784975242</v>
      </c>
      <c r="G17" s="17">
        <v>29911671.326130621</v>
      </c>
      <c r="H17" s="17">
        <v>30586067.417795327</v>
      </c>
      <c r="I17" s="17">
        <v>32551790.513606004</v>
      </c>
      <c r="J17" s="17">
        <v>616463.67282733414</v>
      </c>
      <c r="K17" s="17">
        <v>29969603.744967993</v>
      </c>
      <c r="L17" s="151">
        <v>0.94813344026200741</v>
      </c>
      <c r="M17" s="151">
        <v>0.93961244328513838</v>
      </c>
      <c r="N17" s="17"/>
      <c r="O17" s="151">
        <v>0.93961244328513838</v>
      </c>
      <c r="P17" s="19">
        <v>30586067.417795327</v>
      </c>
      <c r="Q17" s="20">
        <v>0</v>
      </c>
      <c r="R17" s="21">
        <v>0</v>
      </c>
      <c r="S17" s="85">
        <v>102.94346545537159</v>
      </c>
      <c r="T17" s="86">
        <v>2165144.3584941495</v>
      </c>
      <c r="U17" s="152">
        <v>7.224467753790989E-2</v>
      </c>
      <c r="V17" s="86">
        <v>27804459.386473842</v>
      </c>
      <c r="W17" s="87"/>
      <c r="X17" s="87">
        <v>9.9375253123957297</v>
      </c>
      <c r="Y17" s="110">
        <v>6.4000000000000001E-2</v>
      </c>
      <c r="Z17" s="110"/>
      <c r="AA17" s="110">
        <f t="shared" ref="AA17:AA21" si="0">SUM(X17:Z17)</f>
        <v>10.00152531239573</v>
      </c>
    </row>
    <row r="18" spans="1:27" x14ac:dyDescent="0.2">
      <c r="A18" s="15" t="s">
        <v>14</v>
      </c>
      <c r="B18" s="15"/>
      <c r="C18" s="16">
        <v>5363.5345562928842</v>
      </c>
      <c r="D18" s="16">
        <v>121.92537629730994</v>
      </c>
      <c r="E18" s="16">
        <v>0</v>
      </c>
      <c r="F18" s="17">
        <v>12600360.371738918</v>
      </c>
      <c r="G18" s="17">
        <v>12540668.385755122</v>
      </c>
      <c r="H18" s="17">
        <v>13021415.128144521</v>
      </c>
      <c r="I18" s="17">
        <v>13890934.51899736</v>
      </c>
      <c r="J18" s="17">
        <v>394005.05378686864</v>
      </c>
      <c r="K18" s="17">
        <v>12627410.074357653</v>
      </c>
      <c r="L18" s="151">
        <v>0.93152150609241069</v>
      </c>
      <c r="M18" s="151">
        <v>0.93740382335949557</v>
      </c>
      <c r="N18" s="17"/>
      <c r="O18" s="151">
        <v>0.93740382335949557</v>
      </c>
      <c r="P18" s="19">
        <v>13021415.128144521</v>
      </c>
      <c r="Q18" s="20">
        <v>0</v>
      </c>
      <c r="R18" s="21">
        <v>0</v>
      </c>
      <c r="S18" s="85">
        <v>4.21310923193648</v>
      </c>
      <c r="T18" s="86">
        <v>271165.88345913461</v>
      </c>
      <c r="U18" s="152">
        <v>2.1474386423055054E-2</v>
      </c>
      <c r="V18" s="86">
        <v>12356244.190898519</v>
      </c>
      <c r="W18" s="87">
        <v>0.10134267833439639</v>
      </c>
      <c r="X18" s="87"/>
      <c r="Y18" s="110"/>
      <c r="Z18" s="110"/>
      <c r="AA18" s="110"/>
    </row>
    <row r="19" spans="1:27" x14ac:dyDescent="0.2">
      <c r="A19" s="15" t="s">
        <v>15</v>
      </c>
      <c r="B19" s="15"/>
      <c r="C19" s="16">
        <v>23822.465915569388</v>
      </c>
      <c r="D19" s="16">
        <v>20.235184531606055</v>
      </c>
      <c r="E19" s="16">
        <v>0</v>
      </c>
      <c r="F19" s="17">
        <v>6848929.2320909426</v>
      </c>
      <c r="G19" s="17">
        <v>6843173.5684491917</v>
      </c>
      <c r="H19" s="17">
        <v>7077793.6569470139</v>
      </c>
      <c r="I19" s="17">
        <v>6479100.8445980381</v>
      </c>
      <c r="J19" s="17">
        <v>3574442.4377500215</v>
      </c>
      <c r="K19" s="17">
        <v>3503351.2191969925</v>
      </c>
      <c r="L19" s="151">
        <v>1.0897991929651132</v>
      </c>
      <c r="M19" s="151">
        <v>1.0924036879049563</v>
      </c>
      <c r="N19" s="17"/>
      <c r="O19" s="151">
        <v>1.082417669466585</v>
      </c>
      <c r="P19" s="19">
        <v>7013093.2364487909</v>
      </c>
      <c r="Q19" s="20">
        <v>-64700.420498223044</v>
      </c>
      <c r="R19" s="21">
        <v>-1.8468151335695401E-2</v>
      </c>
      <c r="S19" s="85">
        <v>3.2572501345574487</v>
      </c>
      <c r="T19" s="86">
        <v>931148.76370774349</v>
      </c>
      <c r="U19" s="152">
        <v>0.2707889862093884</v>
      </c>
      <c r="V19" s="86">
        <v>2507502.0349910255</v>
      </c>
      <c r="W19" s="87">
        <v>0.12391792281777655</v>
      </c>
      <c r="X19" s="87"/>
      <c r="Y19" s="110"/>
      <c r="Z19" s="110"/>
      <c r="AA19" s="110"/>
    </row>
    <row r="20" spans="1:27" x14ac:dyDescent="0.2">
      <c r="A20" s="15" t="s">
        <v>18</v>
      </c>
      <c r="B20" s="15"/>
      <c r="C20" s="16">
        <v>5633.3777886580874</v>
      </c>
      <c r="D20" s="16">
        <v>24.560309388257281</v>
      </c>
      <c r="E20" s="16">
        <v>0</v>
      </c>
      <c r="F20" s="17">
        <v>3204763.9521595323</v>
      </c>
      <c r="G20" s="17">
        <v>3184708.336400914</v>
      </c>
      <c r="H20" s="17">
        <v>3311854.6277754842</v>
      </c>
      <c r="I20" s="17">
        <v>3015274.4579368732</v>
      </c>
      <c r="J20" s="17">
        <v>127408.87797495454</v>
      </c>
      <c r="K20" s="17">
        <v>3184445.7498005298</v>
      </c>
      <c r="L20" s="151">
        <v>1.0897991929651132</v>
      </c>
      <c r="M20" s="151">
        <v>1.0983592618104618</v>
      </c>
      <c r="N20" s="17"/>
      <c r="O20" s="151">
        <v>1.082417669466585</v>
      </c>
      <c r="P20" s="19">
        <v>3263786.3515621508</v>
      </c>
      <c r="Q20" s="20">
        <v>-48068.276213333476</v>
      </c>
      <c r="R20" s="21">
        <v>-1.5094707208105027E-2</v>
      </c>
      <c r="S20" s="85">
        <v>35.760936887666311</v>
      </c>
      <c r="T20" s="86">
        <v>2417458.410774997</v>
      </c>
      <c r="U20" s="152">
        <v>0.7707804405348111</v>
      </c>
      <c r="V20" s="86">
        <v>718919.06281219923</v>
      </c>
      <c r="W20" s="87">
        <v>2.9271580070401194E-2</v>
      </c>
      <c r="X20" s="87"/>
      <c r="Y20" s="110"/>
      <c r="Z20" s="110"/>
      <c r="AA20" s="110"/>
    </row>
    <row r="21" spans="1:27" x14ac:dyDescent="0.2">
      <c r="A21" s="15" t="s">
        <v>22</v>
      </c>
      <c r="B21" s="15"/>
      <c r="C21" s="16">
        <v>1272.3440672406275</v>
      </c>
      <c r="D21" s="16">
        <v>19.001247814627558</v>
      </c>
      <c r="E21" s="16">
        <v>191107.45817508013</v>
      </c>
      <c r="F21" s="17">
        <v>4354004.9032144742</v>
      </c>
      <c r="G21" s="17">
        <v>4029098.8652406321</v>
      </c>
      <c r="H21" s="17">
        <v>4499498.7160758572</v>
      </c>
      <c r="I21" s="17">
        <v>6673532.2152986955</v>
      </c>
      <c r="J21" s="17">
        <v>172504.78646815821</v>
      </c>
      <c r="K21" s="17">
        <v>4326993.9296076987</v>
      </c>
      <c r="L21" s="151">
        <v>0.62295378510246457</v>
      </c>
      <c r="M21" s="151">
        <v>0.67423046310633084</v>
      </c>
      <c r="N21" s="17"/>
      <c r="O21" s="151">
        <v>0.75369954422823493</v>
      </c>
      <c r="P21" s="19">
        <v>5029838.1890630694</v>
      </c>
      <c r="Q21" s="20">
        <v>530339.47298721224</v>
      </c>
      <c r="R21" s="21">
        <v>0.12256533788003136</v>
      </c>
      <c r="S21" s="85">
        <v>198.03</v>
      </c>
      <c r="T21" s="86">
        <v>3023547.5476279375</v>
      </c>
      <c r="U21" s="152">
        <v>0.62247066384462746</v>
      </c>
      <c r="V21" s="86">
        <v>1833785.8549669732</v>
      </c>
      <c r="W21" s="87"/>
      <c r="X21" s="87">
        <v>9.5955745133032888</v>
      </c>
      <c r="Y21" s="110">
        <v>6.4000000000000001E-2</v>
      </c>
      <c r="Z21" s="110"/>
      <c r="AA21" s="110">
        <f t="shared" si="0"/>
        <v>9.6595745133032889</v>
      </c>
    </row>
    <row r="22" spans="1:27" x14ac:dyDescent="0.2">
      <c r="A22" s="24" t="s">
        <v>16</v>
      </c>
      <c r="B22" s="24"/>
      <c r="C22" s="16">
        <v>811.10631588175238</v>
      </c>
      <c r="D22" s="16">
        <v>15367.77702692998</v>
      </c>
      <c r="E22" s="16">
        <v>29637491.8621055</v>
      </c>
      <c r="F22" s="17">
        <v>53972765.409944437</v>
      </c>
      <c r="G22" s="17">
        <v>54418098.748018339</v>
      </c>
      <c r="H22" s="17">
        <v>55776324.11158216</v>
      </c>
      <c r="I22" s="17">
        <v>57092874.243704312</v>
      </c>
      <c r="J22" s="17">
        <v>1231543.6712816698</v>
      </c>
      <c r="K22" s="17">
        <v>54544780.440300487</v>
      </c>
      <c r="L22" s="151">
        <v>0.98347907282161706</v>
      </c>
      <c r="M22" s="151">
        <v>0.97694020226583134</v>
      </c>
      <c r="N22" s="17"/>
      <c r="O22" s="151">
        <v>0.97694020226583134</v>
      </c>
      <c r="P22" s="19">
        <v>55776324.11158216</v>
      </c>
      <c r="Q22" s="20">
        <v>0</v>
      </c>
      <c r="R22" s="21">
        <v>0</v>
      </c>
      <c r="S22" s="166" t="s">
        <v>110</v>
      </c>
      <c r="T22" s="86">
        <v>10205450.868417596</v>
      </c>
      <c r="U22" s="152">
        <v>0.18710224490842911</v>
      </c>
      <c r="V22" s="86">
        <v>44339329.571882889</v>
      </c>
      <c r="W22" s="87"/>
      <c r="X22" s="166" t="s">
        <v>110</v>
      </c>
      <c r="Y22" s="167"/>
      <c r="Z22" s="167"/>
      <c r="AA22" s="167" t="s">
        <v>110</v>
      </c>
    </row>
    <row r="23" spans="1:27" x14ac:dyDescent="0.2">
      <c r="A23" s="50"/>
      <c r="B23" s="50"/>
      <c r="C23" s="51"/>
      <c r="D23" s="51"/>
      <c r="E23" s="52"/>
      <c r="F23" s="51"/>
      <c r="G23" s="51"/>
      <c r="H23" s="52"/>
      <c r="I23" s="51"/>
      <c r="J23" s="51"/>
      <c r="K23" s="52"/>
      <c r="L23" s="50"/>
      <c r="M23" s="55"/>
      <c r="N23" s="55"/>
      <c r="O23" s="55"/>
      <c r="P23" s="52"/>
      <c r="Q23" s="52"/>
      <c r="R23" s="50"/>
      <c r="S23" s="31"/>
      <c r="T23" s="52"/>
      <c r="U23" s="52"/>
      <c r="V23" s="52"/>
      <c r="W23" s="31"/>
      <c r="X23" s="31"/>
      <c r="Y23" s="31"/>
    </row>
    <row r="24" spans="1:27" x14ac:dyDescent="0.2">
      <c r="A24" s="30"/>
      <c r="B24" s="30"/>
      <c r="C24" s="53">
        <v>1309215.7766543396</v>
      </c>
      <c r="D24" s="53">
        <v>33637.390667731474</v>
      </c>
      <c r="E24" s="53">
        <v>40566784.485330984</v>
      </c>
      <c r="F24" s="147">
        <v>1502421360.4951775</v>
      </c>
      <c r="G24" s="147">
        <v>1504746361.3813791</v>
      </c>
      <c r="H24" s="147">
        <v>1552626405.5334702</v>
      </c>
      <c r="I24" s="147">
        <v>1552626405.5334702</v>
      </c>
      <c r="J24" s="147">
        <v>53079874.823399752</v>
      </c>
      <c r="K24" s="147">
        <v>1499546530.7100701</v>
      </c>
      <c r="L24" s="59"/>
      <c r="M24" s="60"/>
      <c r="N24" s="59"/>
      <c r="O24" s="59"/>
      <c r="P24" s="147">
        <v>1552626405.5334702</v>
      </c>
      <c r="Q24" s="147">
        <v>6.0535967350006104E-9</v>
      </c>
      <c r="R24" s="59"/>
      <c r="S24" s="62"/>
      <c r="T24" s="147">
        <v>845881243.32627571</v>
      </c>
      <c r="U24" s="147"/>
      <c r="V24" s="147">
        <v>653665287.38379455</v>
      </c>
      <c r="W24" s="64"/>
      <c r="X24" s="31"/>
      <c r="Y24" s="31"/>
      <c r="Z24" s="31"/>
      <c r="AA24" s="31"/>
    </row>
    <row r="25" spans="1:27" x14ac:dyDescent="0.2">
      <c r="A25" s="30"/>
      <c r="B25" s="30"/>
      <c r="C25" s="53"/>
      <c r="D25" s="53"/>
      <c r="E25" s="53"/>
      <c r="F25" s="147"/>
      <c r="G25" s="147"/>
      <c r="H25" s="147"/>
      <c r="I25" s="147"/>
      <c r="J25" s="147"/>
      <c r="K25" s="147"/>
      <c r="L25" s="59"/>
      <c r="M25" s="60"/>
      <c r="N25" s="59"/>
      <c r="O25" s="59"/>
      <c r="P25" s="147"/>
      <c r="Q25" s="147"/>
      <c r="R25" s="59"/>
      <c r="S25" s="62"/>
      <c r="T25" s="147"/>
      <c r="U25" s="147"/>
      <c r="V25" s="147"/>
      <c r="W25" s="64"/>
      <c r="X25" s="31"/>
      <c r="Y25" s="31"/>
      <c r="Z25" s="31"/>
      <c r="AA25" s="31"/>
    </row>
    <row r="26" spans="1:27" x14ac:dyDescent="0.2">
      <c r="A26" s="59" t="s">
        <v>111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153"/>
      <c r="Q26" s="153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spans="1:27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65"/>
      <c r="Q27" s="31"/>
      <c r="R27" s="31"/>
      <c r="S27" s="31"/>
      <c r="T27" s="31"/>
      <c r="U27" s="66" t="s">
        <v>17</v>
      </c>
      <c r="V27" s="58">
        <v>1499546530.7100701</v>
      </c>
      <c r="W27" s="31"/>
      <c r="X27" s="23"/>
      <c r="Y27" s="67"/>
      <c r="Z27" s="31"/>
      <c r="AA27" s="31"/>
    </row>
    <row r="28" spans="1:27" x14ac:dyDescent="0.2">
      <c r="A28" s="30"/>
      <c r="B28" s="31"/>
      <c r="C28" s="68" t="s">
        <v>43</v>
      </c>
      <c r="D28" s="31"/>
      <c r="E28" s="31"/>
      <c r="F28" s="31"/>
      <c r="G28" s="31"/>
      <c r="H28" s="31"/>
      <c r="I28" s="69"/>
      <c r="J28" s="70"/>
      <c r="K28" s="31"/>
      <c r="L28" s="46"/>
      <c r="M28" s="31"/>
      <c r="N28" s="31"/>
      <c r="O28" s="31"/>
      <c r="P28" s="31"/>
      <c r="Q28" s="64"/>
      <c r="R28" s="71"/>
      <c r="S28" s="31"/>
      <c r="T28" s="31"/>
      <c r="U28" s="66" t="s">
        <v>4</v>
      </c>
      <c r="V28" s="58">
        <v>53079874.823399752</v>
      </c>
      <c r="W28" s="31"/>
      <c r="X28" s="31"/>
      <c r="Y28" s="31"/>
      <c r="Z28" s="31"/>
      <c r="AA28" s="31"/>
    </row>
    <row r="29" spans="1:27" x14ac:dyDescent="0.2">
      <c r="A29" s="30"/>
      <c r="B29" s="31"/>
      <c r="C29" s="24"/>
      <c r="D29" s="163">
        <v>2018</v>
      </c>
      <c r="E29" s="163">
        <v>2019</v>
      </c>
      <c r="F29" s="163" t="s">
        <v>44</v>
      </c>
      <c r="G29" s="31"/>
      <c r="H29" s="31"/>
      <c r="I29" s="30"/>
      <c r="J29" s="70"/>
      <c r="K29" s="31"/>
      <c r="L29" s="31"/>
      <c r="M29" s="64"/>
      <c r="N29" s="31"/>
      <c r="O29" s="72"/>
      <c r="P29" s="64"/>
      <c r="Q29" s="31"/>
      <c r="R29" s="30"/>
      <c r="S29" s="73"/>
      <c r="T29" s="31"/>
      <c r="U29" s="66" t="s">
        <v>23</v>
      </c>
      <c r="V29" s="58">
        <v>1552626405.5334699</v>
      </c>
      <c r="W29" s="31"/>
      <c r="X29" s="31"/>
      <c r="Y29" s="31"/>
      <c r="Z29" s="31"/>
      <c r="AA29" s="31"/>
    </row>
    <row r="30" spans="1:27" x14ac:dyDescent="0.2">
      <c r="A30" s="30"/>
      <c r="B30" s="31"/>
      <c r="C30" s="165"/>
      <c r="D30" s="164"/>
      <c r="E30" s="164"/>
      <c r="F30" s="164" t="s">
        <v>104</v>
      </c>
      <c r="G30" s="31"/>
      <c r="H30" s="31"/>
      <c r="I30" s="30"/>
      <c r="J30" s="74"/>
      <c r="K30" s="31"/>
      <c r="L30" s="31"/>
      <c r="M30" s="64"/>
      <c r="N30" s="31"/>
      <c r="O30" s="31"/>
      <c r="P30" s="31"/>
      <c r="Q30" s="31"/>
      <c r="R30" s="75"/>
      <c r="S30" s="31"/>
      <c r="T30" s="23"/>
      <c r="U30" s="31"/>
      <c r="V30" s="31"/>
      <c r="W30" s="31"/>
      <c r="X30" s="31"/>
      <c r="Y30" s="31"/>
      <c r="Z30" s="31"/>
      <c r="AA30" s="31"/>
    </row>
    <row r="31" spans="1:27" ht="26.25" thickBot="1" x14ac:dyDescent="0.25">
      <c r="A31" s="30"/>
      <c r="B31" s="31"/>
      <c r="C31" s="39" t="s">
        <v>45</v>
      </c>
      <c r="D31" s="40">
        <v>1502421360.4951775</v>
      </c>
      <c r="E31" s="40">
        <v>1552626405.5334702</v>
      </c>
      <c r="F31" s="41">
        <v>1.0334160884279133</v>
      </c>
      <c r="G31" s="31"/>
      <c r="H31" s="31"/>
      <c r="I31" s="76"/>
      <c r="J31" s="70"/>
      <c r="K31" s="31"/>
      <c r="L31" s="31"/>
      <c r="M31" s="64"/>
      <c r="N31" s="31"/>
      <c r="O31" s="31"/>
      <c r="P31" s="31"/>
      <c r="Q31" s="31"/>
      <c r="R31" s="30"/>
      <c r="S31" s="31"/>
      <c r="T31" s="77"/>
      <c r="U31" s="63"/>
      <c r="V31" s="31"/>
      <c r="W31" s="31"/>
      <c r="X31" s="31"/>
      <c r="Y31" s="31"/>
      <c r="Z31" s="31"/>
      <c r="AA31" s="31"/>
    </row>
    <row r="32" spans="1:27" ht="42.75" customHeight="1" thickBot="1" x14ac:dyDescent="0.25">
      <c r="A32" s="30"/>
      <c r="B32" s="31"/>
      <c r="C32" s="39" t="s">
        <v>3</v>
      </c>
      <c r="D32" s="40">
        <v>1504746361.3813791</v>
      </c>
      <c r="E32" s="40">
        <v>1552626405.5334702</v>
      </c>
      <c r="F32" s="41">
        <v>1.0318193453600621</v>
      </c>
      <c r="G32" s="31"/>
      <c r="H32" s="31"/>
      <c r="I32" s="30"/>
      <c r="J32" s="70"/>
      <c r="K32" s="30"/>
      <c r="L32" s="30"/>
      <c r="M32" s="71"/>
      <c r="N32" s="31"/>
      <c r="O32" s="72"/>
      <c r="P32" s="31"/>
      <c r="Q32" s="31"/>
      <c r="R32" s="30"/>
      <c r="S32" s="179" t="s">
        <v>31</v>
      </c>
      <c r="T32" s="78" t="s">
        <v>49</v>
      </c>
      <c r="U32" s="78" t="s">
        <v>50</v>
      </c>
      <c r="V32" s="78" t="s">
        <v>33</v>
      </c>
      <c r="W32" s="78" t="s">
        <v>32</v>
      </c>
      <c r="X32" s="10" t="s">
        <v>51</v>
      </c>
      <c r="Y32" s="31"/>
      <c r="Z32" s="31"/>
      <c r="AA32" s="31"/>
    </row>
    <row r="33" spans="1:27" ht="13.5" thickBot="1" x14ac:dyDescent="0.25">
      <c r="A33" s="30"/>
      <c r="B33" s="31"/>
      <c r="C33" s="15" t="s">
        <v>46</v>
      </c>
      <c r="D33" s="40">
        <v>52622763.115651645</v>
      </c>
      <c r="E33" s="40">
        <v>53079874.823399752</v>
      </c>
      <c r="F33" s="41">
        <v>1.0086865774559099</v>
      </c>
      <c r="G33" s="31"/>
      <c r="H33" s="69"/>
      <c r="I33" s="30"/>
      <c r="J33" s="70"/>
      <c r="K33" s="30"/>
      <c r="L33" s="79"/>
      <c r="M33" s="80"/>
      <c r="N33" s="31"/>
      <c r="O33" s="72"/>
      <c r="P33" s="64"/>
      <c r="Q33" s="31"/>
      <c r="R33" s="30"/>
      <c r="S33" s="180" t="s">
        <v>6</v>
      </c>
      <c r="T33" s="81">
        <v>27.76</v>
      </c>
      <c r="U33" s="81">
        <v>34.835645231457868</v>
      </c>
      <c r="V33" s="82">
        <v>2</v>
      </c>
      <c r="W33" s="154">
        <v>3.537822615728933</v>
      </c>
      <c r="X33" s="154">
        <v>31.297822615728933</v>
      </c>
      <c r="Y33" s="31"/>
      <c r="Z33" s="31"/>
      <c r="AA33" s="31"/>
    </row>
    <row r="34" spans="1:27" ht="13.5" thickBot="1" x14ac:dyDescent="0.25">
      <c r="A34" s="30"/>
      <c r="B34" s="31"/>
      <c r="C34" s="42" t="s">
        <v>47</v>
      </c>
      <c r="D34" s="31"/>
      <c r="E34" s="31"/>
      <c r="F34" s="31"/>
      <c r="G34" s="31"/>
      <c r="H34" s="69"/>
      <c r="I34" s="30"/>
      <c r="J34" s="70"/>
      <c r="K34" s="30"/>
      <c r="L34" s="79"/>
      <c r="M34" s="75"/>
      <c r="N34" s="31"/>
      <c r="O34" s="72"/>
      <c r="P34" s="83"/>
      <c r="Q34" s="31"/>
      <c r="R34" s="30"/>
      <c r="S34" s="180" t="s">
        <v>7</v>
      </c>
      <c r="T34" s="81">
        <v>37.83</v>
      </c>
      <c r="U34" s="81">
        <v>59.923595585431748</v>
      </c>
      <c r="V34" s="82">
        <v>5</v>
      </c>
      <c r="W34" s="154">
        <v>4.4187191170863498</v>
      </c>
      <c r="X34" s="154">
        <v>42.248719117086345</v>
      </c>
      <c r="Y34" s="31"/>
      <c r="Z34" s="31"/>
      <c r="AA34" s="31"/>
    </row>
    <row r="35" spans="1:27" ht="13.5" thickBot="1" x14ac:dyDescent="0.25">
      <c r="A35" s="30"/>
      <c r="B35" s="31"/>
      <c r="C35" s="43" t="s">
        <v>48</v>
      </c>
      <c r="D35" s="31"/>
      <c r="E35" s="31"/>
      <c r="F35" s="31"/>
      <c r="G35" s="31"/>
      <c r="H35" s="31"/>
      <c r="I35" s="30"/>
      <c r="J35" s="70"/>
      <c r="K35" s="30"/>
      <c r="L35" s="79"/>
      <c r="M35" s="71"/>
      <c r="N35" s="31"/>
      <c r="O35" s="31"/>
      <c r="P35" s="31"/>
      <c r="Q35" s="31"/>
      <c r="R35" s="30"/>
      <c r="S35" s="180" t="s">
        <v>8</v>
      </c>
      <c r="T35" s="81">
        <v>88.7</v>
      </c>
      <c r="U35" s="81">
        <v>134.25214947208818</v>
      </c>
      <c r="V35" s="82">
        <v>5</v>
      </c>
      <c r="W35" s="154">
        <v>9.110429894417635</v>
      </c>
      <c r="X35" s="154">
        <v>97.810429894417638</v>
      </c>
      <c r="Y35" s="31"/>
      <c r="Z35" s="31"/>
      <c r="AA35" s="31"/>
    </row>
    <row r="36" spans="1:27" ht="13.5" thickBot="1" x14ac:dyDescent="0.25">
      <c r="A36" s="30"/>
      <c r="B36" s="31"/>
      <c r="C36" s="31"/>
      <c r="D36" s="31"/>
      <c r="E36" s="31"/>
      <c r="F36" s="31"/>
      <c r="G36" s="31"/>
      <c r="H36" s="31"/>
      <c r="I36" s="30"/>
      <c r="J36" s="70"/>
      <c r="K36" s="31"/>
      <c r="L36" s="31"/>
      <c r="M36" s="64"/>
      <c r="N36" s="31"/>
      <c r="O36" s="30"/>
      <c r="P36" s="31"/>
      <c r="Q36" s="84"/>
      <c r="R36" s="30"/>
      <c r="S36" s="180" t="s">
        <v>9</v>
      </c>
      <c r="T36" s="81">
        <v>40.57</v>
      </c>
      <c r="U36" s="81">
        <v>63.430048164458192</v>
      </c>
      <c r="V36" s="82">
        <v>5</v>
      </c>
      <c r="W36" s="154">
        <v>4.5720096328916382</v>
      </c>
      <c r="X36" s="154">
        <v>45.142009632891636</v>
      </c>
      <c r="Y36" s="31"/>
      <c r="Z36" s="31"/>
      <c r="AA36" s="31"/>
    </row>
    <row r="37" spans="1:27" x14ac:dyDescent="0.2">
      <c r="A37" s="4"/>
      <c r="C37" s="31"/>
      <c r="D37" s="31"/>
      <c r="E37" s="31"/>
      <c r="F37" s="31"/>
      <c r="I37" s="4"/>
      <c r="J37" s="13"/>
      <c r="M37" s="5"/>
      <c r="O37" s="4"/>
      <c r="Q37" s="6"/>
      <c r="R37" s="4"/>
      <c r="T37" s="2"/>
    </row>
    <row r="38" spans="1:27" x14ac:dyDescent="0.2">
      <c r="A38" s="4"/>
      <c r="I38" s="4"/>
      <c r="J38" s="13"/>
      <c r="O38" s="4"/>
      <c r="Q38" s="6"/>
      <c r="R38" s="4"/>
      <c r="T38" s="2"/>
    </row>
    <row r="39" spans="1:27" x14ac:dyDescent="0.2">
      <c r="A39" s="30"/>
      <c r="B39" s="30"/>
      <c r="G39" s="30"/>
      <c r="H39" s="29"/>
      <c r="I39" s="4"/>
      <c r="J39" s="13"/>
      <c r="M39" s="5"/>
      <c r="O39" s="4"/>
      <c r="Q39" s="6"/>
      <c r="R39" s="4"/>
      <c r="T39" s="2"/>
    </row>
    <row r="40" spans="1:27" x14ac:dyDescent="0.2">
      <c r="A40" s="30"/>
      <c r="B40" s="30"/>
      <c r="C40" s="30"/>
      <c r="D40" s="30"/>
      <c r="E40" s="30"/>
      <c r="F40" s="30"/>
      <c r="G40" s="30"/>
      <c r="H40" s="12"/>
      <c r="I40" s="4"/>
      <c r="J40" s="13"/>
    </row>
    <row r="41" spans="1:27" x14ac:dyDescent="0.2">
      <c r="A41" s="30"/>
      <c r="B41" s="30"/>
      <c r="C41" s="33"/>
      <c r="D41" s="30"/>
      <c r="E41" s="30"/>
      <c r="F41" s="30"/>
      <c r="G41" s="30"/>
      <c r="H41" s="12"/>
      <c r="I41" s="4"/>
      <c r="J41" s="13"/>
      <c r="M41" s="5"/>
    </row>
    <row r="42" spans="1:27" x14ac:dyDescent="0.2">
      <c r="A42" s="30"/>
      <c r="B42" s="30"/>
      <c r="C42" s="30"/>
      <c r="D42" s="34"/>
      <c r="E42" s="35"/>
      <c r="F42" s="36"/>
      <c r="G42" s="30"/>
      <c r="H42" s="12"/>
    </row>
    <row r="43" spans="1:27" x14ac:dyDescent="0.2">
      <c r="A43" s="30"/>
      <c r="B43" s="30"/>
      <c r="C43" s="30"/>
      <c r="D43" s="34"/>
      <c r="E43" s="37"/>
      <c r="F43" s="30"/>
      <c r="G43" s="30"/>
      <c r="H43" s="12"/>
    </row>
    <row r="44" spans="1:27" x14ac:dyDescent="0.2">
      <c r="A44" s="30"/>
      <c r="B44" s="30"/>
      <c r="C44" s="30"/>
      <c r="D44" s="34"/>
      <c r="E44" s="37"/>
      <c r="F44" s="30"/>
      <c r="G44" s="30"/>
    </row>
    <row r="45" spans="1:27" x14ac:dyDescent="0.2">
      <c r="A45" s="30"/>
      <c r="B45" s="30"/>
      <c r="C45" s="30"/>
      <c r="D45" s="30"/>
      <c r="E45" s="30"/>
      <c r="F45" s="30"/>
      <c r="G45" s="30"/>
    </row>
    <row r="46" spans="1:27" x14ac:dyDescent="0.2">
      <c r="C46" s="30"/>
      <c r="D46" s="30"/>
      <c r="E46" s="30"/>
      <c r="F46" s="30"/>
    </row>
  </sheetData>
  <pageMargins left="0.7" right="0.7" top="0.75" bottom="0.75" header="0.3" footer="0.3"/>
  <pageSetup paperSize="17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1"/>
  <sheetViews>
    <sheetView view="pageBreakPreview" zoomScale="80" zoomScaleNormal="100" zoomScaleSheetLayoutView="80" workbookViewId="0">
      <selection activeCell="A4" sqref="A4"/>
    </sheetView>
  </sheetViews>
  <sheetFormatPr defaultRowHeight="12.75" x14ac:dyDescent="0.2"/>
  <cols>
    <col min="1" max="1" width="9.7109375" customWidth="1"/>
    <col min="2" max="2" width="3.140625" customWidth="1"/>
    <col min="3" max="3" width="17.85546875" customWidth="1"/>
    <col min="4" max="4" width="18" customWidth="1"/>
    <col min="5" max="5" width="17.5703125" customWidth="1"/>
    <col min="6" max="7" width="19.5703125" customWidth="1"/>
    <col min="8" max="8" width="17" customWidth="1"/>
    <col min="9" max="9" width="16.140625" bestFit="1" customWidth="1"/>
    <col min="10" max="10" width="16.28515625" customWidth="1"/>
    <col min="11" max="11" width="16.85546875" customWidth="1"/>
    <col min="12" max="12" width="10.42578125" customWidth="1"/>
    <col min="13" max="13" width="15.42578125" customWidth="1"/>
    <col min="14" max="14" width="2" customWidth="1"/>
    <col min="15" max="15" width="18" customWidth="1"/>
    <col min="16" max="16" width="17.140625" customWidth="1"/>
    <col min="17" max="17" width="13.5703125" customWidth="1"/>
    <col min="18" max="18" width="16.140625" customWidth="1"/>
    <col min="19" max="19" width="14.140625" customWidth="1"/>
    <col min="20" max="20" width="16.42578125" customWidth="1"/>
    <col min="21" max="21" width="13.85546875" customWidth="1"/>
    <col min="22" max="22" width="18.7109375" customWidth="1"/>
    <col min="23" max="24" width="13.7109375" customWidth="1"/>
    <col min="25" max="25" width="10.28515625" customWidth="1"/>
    <col min="26" max="26" width="10.7109375" customWidth="1"/>
    <col min="27" max="27" width="13.5703125" customWidth="1"/>
  </cols>
  <sheetData>
    <row r="1" spans="1:27" s="1" customFormat="1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30</v>
      </c>
    </row>
    <row r="2" spans="1:27" x14ac:dyDescent="0.2">
      <c r="J2" s="7"/>
      <c r="S2" s="9"/>
    </row>
    <row r="3" spans="1:27" ht="23.25" x14ac:dyDescent="0.35">
      <c r="A3" s="44"/>
      <c r="B3" s="31"/>
      <c r="C3" s="44" t="s">
        <v>63</v>
      </c>
      <c r="D3" s="31"/>
      <c r="E3" s="31"/>
      <c r="F3" s="31"/>
      <c r="G3" s="31"/>
      <c r="H3" s="31"/>
      <c r="I3" s="45"/>
      <c r="J3" s="45"/>
      <c r="K3" s="45"/>
      <c r="L3" s="45"/>
      <c r="M3" s="45"/>
      <c r="N3" s="45"/>
      <c r="O3" s="45"/>
      <c r="P3" s="45"/>
      <c r="Q3" s="45"/>
      <c r="R3" s="45"/>
      <c r="S3" s="31"/>
      <c r="T3" s="31"/>
      <c r="U3" s="31"/>
      <c r="V3" s="31"/>
      <c r="W3" s="31"/>
      <c r="X3" s="31"/>
    </row>
    <row r="4" spans="1:27" ht="23.25" x14ac:dyDescent="0.35">
      <c r="A4" s="44"/>
      <c r="B4" s="31"/>
      <c r="C4" s="31"/>
      <c r="D4" s="31"/>
      <c r="E4" s="31"/>
      <c r="F4" s="31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31"/>
      <c r="T4" s="31"/>
      <c r="U4" s="31"/>
      <c r="V4" s="31"/>
      <c r="W4" s="31"/>
      <c r="X4" s="31"/>
    </row>
    <row r="5" spans="1:27" ht="23.25" x14ac:dyDescent="0.35">
      <c r="A5" s="44"/>
      <c r="B5" s="31"/>
      <c r="C5" s="31"/>
      <c r="D5" s="31"/>
      <c r="E5" s="31"/>
      <c r="F5" s="31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31"/>
      <c r="T5" s="31"/>
      <c r="U5" s="31"/>
      <c r="V5" s="31"/>
      <c r="W5" s="31"/>
      <c r="X5" s="31"/>
    </row>
    <row r="6" spans="1:27" x14ac:dyDescent="0.2">
      <c r="A6" s="31"/>
      <c r="B6" s="31"/>
      <c r="C6" s="31"/>
      <c r="D6" s="31"/>
      <c r="E6" s="31"/>
      <c r="F6" s="31"/>
      <c r="G6" s="31"/>
      <c r="H6" s="46"/>
      <c r="I6" s="31"/>
      <c r="J6" s="31"/>
      <c r="K6" s="31"/>
      <c r="L6" s="31"/>
      <c r="M6" s="31"/>
      <c r="N6" s="31"/>
      <c r="O6" s="31"/>
      <c r="P6" s="31"/>
      <c r="Q6" s="31"/>
      <c r="R6" s="31"/>
      <c r="S6" s="66"/>
      <c r="T6" s="31"/>
      <c r="U6" s="31"/>
      <c r="V6" s="31"/>
      <c r="W6" s="31"/>
      <c r="X6" s="31"/>
    </row>
    <row r="7" spans="1:27" s="3" customFormat="1" ht="78.75" x14ac:dyDescent="0.2">
      <c r="A7" s="47"/>
      <c r="B7" s="47"/>
      <c r="C7" s="48" t="s">
        <v>21</v>
      </c>
      <c r="D7" s="47" t="s">
        <v>0</v>
      </c>
      <c r="E7" s="47" t="s">
        <v>1</v>
      </c>
      <c r="F7" s="48" t="s">
        <v>87</v>
      </c>
      <c r="G7" s="47" t="s">
        <v>53</v>
      </c>
      <c r="H7" s="47" t="s">
        <v>2</v>
      </c>
      <c r="I7" s="47" t="s">
        <v>3</v>
      </c>
      <c r="J7" s="47" t="s">
        <v>4</v>
      </c>
      <c r="K7" s="48" t="s">
        <v>25</v>
      </c>
      <c r="L7" s="48" t="s">
        <v>54</v>
      </c>
      <c r="M7" s="48" t="s">
        <v>89</v>
      </c>
      <c r="N7" s="47"/>
      <c r="O7" s="48" t="s">
        <v>55</v>
      </c>
      <c r="P7" s="48" t="s">
        <v>24</v>
      </c>
      <c r="Q7" s="48" t="s">
        <v>5</v>
      </c>
      <c r="R7" s="48" t="s">
        <v>26</v>
      </c>
      <c r="S7" s="48" t="s">
        <v>28</v>
      </c>
      <c r="T7" s="48" t="s">
        <v>29</v>
      </c>
      <c r="U7" s="48" t="s">
        <v>20</v>
      </c>
      <c r="V7" s="48" t="s">
        <v>30</v>
      </c>
      <c r="W7" s="48" t="s">
        <v>112</v>
      </c>
      <c r="X7" s="48" t="s">
        <v>27</v>
      </c>
      <c r="Y7" s="48" t="s">
        <v>113</v>
      </c>
      <c r="Z7" s="48" t="s">
        <v>114</v>
      </c>
      <c r="AA7" s="48" t="s">
        <v>115</v>
      </c>
    </row>
    <row r="8" spans="1:27" ht="15.75" x14ac:dyDescent="0.3">
      <c r="A8" s="31"/>
      <c r="B8" s="31"/>
      <c r="C8" s="31"/>
      <c r="D8" s="31"/>
      <c r="E8" s="31"/>
      <c r="F8" s="161" t="s">
        <v>105</v>
      </c>
      <c r="G8" s="161" t="s">
        <v>106</v>
      </c>
      <c r="H8" s="161" t="s">
        <v>107</v>
      </c>
      <c r="I8" s="161" t="s">
        <v>108</v>
      </c>
      <c r="J8" s="161" t="s">
        <v>109</v>
      </c>
      <c r="K8" s="161" t="s">
        <v>91</v>
      </c>
      <c r="L8" s="161" t="s">
        <v>94</v>
      </c>
      <c r="M8" s="161" t="s">
        <v>95</v>
      </c>
      <c r="N8" s="161"/>
      <c r="O8" s="161" t="s">
        <v>96</v>
      </c>
      <c r="P8" s="161" t="s">
        <v>97</v>
      </c>
      <c r="Q8" s="161" t="s">
        <v>98</v>
      </c>
      <c r="R8" s="161" t="s">
        <v>99</v>
      </c>
      <c r="S8" s="161"/>
      <c r="T8" s="161" t="s">
        <v>100</v>
      </c>
      <c r="U8" s="31"/>
      <c r="V8" s="161" t="s">
        <v>103</v>
      </c>
      <c r="W8" s="31"/>
      <c r="X8" s="31"/>
      <c r="Y8" s="31"/>
      <c r="Z8" s="31"/>
      <c r="AA8" s="31"/>
    </row>
    <row r="9" spans="1:27" x14ac:dyDescent="0.2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</row>
    <row r="10" spans="1:27" x14ac:dyDescent="0.2">
      <c r="A10" s="24" t="s">
        <v>6</v>
      </c>
      <c r="B10" s="24"/>
      <c r="C10" s="25">
        <v>231390.04036235026</v>
      </c>
      <c r="D10" s="25">
        <v>2064.4544386017888</v>
      </c>
      <c r="E10" s="25">
        <v>0</v>
      </c>
      <c r="F10" s="26">
        <v>101751735.73527303</v>
      </c>
      <c r="G10" s="26">
        <v>100615573.19691515</v>
      </c>
      <c r="H10" s="26">
        <v>104687128.84382315</v>
      </c>
      <c r="I10" s="26">
        <v>98107999.299006224</v>
      </c>
      <c r="J10" s="26">
        <v>5052703.9821871109</v>
      </c>
      <c r="K10" s="26">
        <v>99634424.861636043</v>
      </c>
      <c r="L10" s="28">
        <v>1.0577830727328557</v>
      </c>
      <c r="M10" s="28">
        <v>1.0670600724897625</v>
      </c>
      <c r="N10" s="27"/>
      <c r="O10" s="28">
        <v>1.0670600724897625</v>
      </c>
      <c r="P10" s="159">
        <v>104687128.84382315</v>
      </c>
      <c r="Q10" s="158">
        <v>0</v>
      </c>
      <c r="R10" s="157">
        <v>0</v>
      </c>
      <c r="S10" s="85">
        <v>35.882567484182175</v>
      </c>
      <c r="T10" s="86">
        <v>99634424.861636043</v>
      </c>
      <c r="U10" s="92">
        <v>1</v>
      </c>
      <c r="V10" s="86">
        <v>0</v>
      </c>
      <c r="W10" s="87"/>
      <c r="X10" s="87"/>
      <c r="Y10" s="88"/>
      <c r="Z10" s="88"/>
      <c r="AA10" s="88"/>
    </row>
    <row r="11" spans="1:27" x14ac:dyDescent="0.2">
      <c r="A11" s="94" t="s">
        <v>7</v>
      </c>
      <c r="B11" s="94"/>
      <c r="C11" s="25">
        <v>453821.34749739803</v>
      </c>
      <c r="D11" s="25">
        <v>4953.1839204544003</v>
      </c>
      <c r="E11" s="25">
        <v>0</v>
      </c>
      <c r="F11" s="26">
        <v>339786860.20424747</v>
      </c>
      <c r="G11" s="26">
        <v>337052982.89386129</v>
      </c>
      <c r="H11" s="26">
        <v>349589228.69076037</v>
      </c>
      <c r="I11" s="26">
        <v>321686861.73221987</v>
      </c>
      <c r="J11" s="26">
        <v>13565618.64997139</v>
      </c>
      <c r="K11" s="26">
        <v>336023610.04078901</v>
      </c>
      <c r="L11" s="28">
        <v>1.0806888672747248</v>
      </c>
      <c r="M11" s="28">
        <v>1.0867376641007089</v>
      </c>
      <c r="N11" s="96"/>
      <c r="O11" s="28">
        <v>1.0867376641007089</v>
      </c>
      <c r="P11" s="159">
        <v>349589228.69076037</v>
      </c>
      <c r="Q11" s="158">
        <v>0</v>
      </c>
      <c r="R11" s="157">
        <v>0</v>
      </c>
      <c r="S11" s="85">
        <v>47.113155744169035</v>
      </c>
      <c r="T11" s="86">
        <v>256571469.89608285</v>
      </c>
      <c r="U11" s="92">
        <v>0.76355191191755345</v>
      </c>
      <c r="V11" s="86">
        <v>79452140.14470613</v>
      </c>
      <c r="W11" s="87">
        <v>1.6040619815590709E-2</v>
      </c>
      <c r="X11" s="87"/>
      <c r="Y11" s="88"/>
      <c r="Z11" s="88"/>
      <c r="AA11" s="88"/>
    </row>
    <row r="12" spans="1:27" x14ac:dyDescent="0.2">
      <c r="A12" s="94" t="s">
        <v>8</v>
      </c>
      <c r="B12" s="94"/>
      <c r="C12" s="25">
        <v>331740.84713832877</v>
      </c>
      <c r="D12" s="25">
        <v>4456.9987307474148</v>
      </c>
      <c r="E12" s="25">
        <v>0</v>
      </c>
      <c r="F12" s="26">
        <v>549722196.17560673</v>
      </c>
      <c r="G12" s="26">
        <v>548372211.86305654</v>
      </c>
      <c r="H12" s="26">
        <v>565580901.0380882</v>
      </c>
      <c r="I12" s="26">
        <v>594847505.81832886</v>
      </c>
      <c r="J12" s="26">
        <v>16696766.6013868</v>
      </c>
      <c r="K12" s="26">
        <v>548884134.43670142</v>
      </c>
      <c r="L12" s="28">
        <v>0.95083600990030415</v>
      </c>
      <c r="M12" s="28">
        <v>0.95079981929153634</v>
      </c>
      <c r="N12" s="96"/>
      <c r="O12" s="28">
        <v>0.95079981929153634</v>
      </c>
      <c r="P12" s="159">
        <v>565580901.0380882</v>
      </c>
      <c r="Q12" s="158">
        <v>0</v>
      </c>
      <c r="R12" s="157">
        <v>0</v>
      </c>
      <c r="S12" s="85">
        <v>107.82743709921337</v>
      </c>
      <c r="T12" s="86">
        <v>429249183.93657482</v>
      </c>
      <c r="U12" s="92">
        <v>0.78203970019482649</v>
      </c>
      <c r="V12" s="86">
        <v>119634950.50012659</v>
      </c>
      <c r="W12" s="87">
        <v>2.6842042757338737E-2</v>
      </c>
      <c r="X12" s="87"/>
      <c r="Y12" s="88"/>
      <c r="Z12" s="88"/>
      <c r="AA12" s="88"/>
    </row>
    <row r="13" spans="1:27" x14ac:dyDescent="0.2">
      <c r="A13" s="94" t="s">
        <v>9</v>
      </c>
      <c r="B13" s="94"/>
      <c r="C13" s="25">
        <v>150144.64691551158</v>
      </c>
      <c r="D13" s="25">
        <v>613.08683255347091</v>
      </c>
      <c r="E13" s="25">
        <v>0</v>
      </c>
      <c r="F13" s="26">
        <v>117059656.51229</v>
      </c>
      <c r="G13" s="26">
        <v>117221929.93439402</v>
      </c>
      <c r="H13" s="26">
        <v>120436661.40102628</v>
      </c>
      <c r="I13" s="26">
        <v>111699137.7751372</v>
      </c>
      <c r="J13" s="26">
        <v>3206392.6918582348</v>
      </c>
      <c r="K13" s="26">
        <v>117230268.70916805</v>
      </c>
      <c r="L13" s="28">
        <v>1.082417669466585</v>
      </c>
      <c r="M13" s="28">
        <v>1.0782237338615692</v>
      </c>
      <c r="N13" s="96"/>
      <c r="O13" s="28">
        <v>1.0782237338615692</v>
      </c>
      <c r="P13" s="159">
        <v>120436661.40102629</v>
      </c>
      <c r="Q13" s="158">
        <v>0</v>
      </c>
      <c r="R13" s="157">
        <v>0</v>
      </c>
      <c r="S13" s="85">
        <v>50.121295968238201</v>
      </c>
      <c r="T13" s="86">
        <v>90305331.433187738</v>
      </c>
      <c r="U13" s="92">
        <v>0.77032435758739637</v>
      </c>
      <c r="V13" s="86">
        <v>26924937.27598032</v>
      </c>
      <c r="W13" s="87">
        <v>4.3917004649797357E-2</v>
      </c>
      <c r="X13" s="87"/>
      <c r="Y13" s="88"/>
      <c r="Z13" s="88"/>
      <c r="AA13" s="88"/>
    </row>
    <row r="14" spans="1:27" x14ac:dyDescent="0.2">
      <c r="A14" s="94" t="s">
        <v>10</v>
      </c>
      <c r="B14" s="94"/>
      <c r="C14" s="25">
        <v>88404.5881273704</v>
      </c>
      <c r="D14" s="25">
        <v>2042.548312155812</v>
      </c>
      <c r="E14" s="25">
        <v>0</v>
      </c>
      <c r="F14" s="26">
        <v>162591236.74031079</v>
      </c>
      <c r="G14" s="26">
        <v>163904539.4699811</v>
      </c>
      <c r="H14" s="26">
        <v>167281763.07275447</v>
      </c>
      <c r="I14" s="26">
        <v>169115112.96436784</v>
      </c>
      <c r="J14" s="26">
        <v>5065922.3123909049</v>
      </c>
      <c r="K14" s="26">
        <v>162215840.76036358</v>
      </c>
      <c r="L14" s="28">
        <v>0.99964175517695619</v>
      </c>
      <c r="M14" s="28">
        <v>0.98915915993859371</v>
      </c>
      <c r="N14" s="96"/>
      <c r="O14" s="28">
        <v>0.98915915993859371</v>
      </c>
      <c r="P14" s="159">
        <v>167281763.07275447</v>
      </c>
      <c r="Q14" s="158">
        <v>0</v>
      </c>
      <c r="R14" s="157">
        <v>0</v>
      </c>
      <c r="S14" s="85">
        <v>30.905050579554967</v>
      </c>
      <c r="T14" s="86">
        <v>32785779.210493281</v>
      </c>
      <c r="U14" s="92">
        <v>0.2021120690606702</v>
      </c>
      <c r="V14" s="86">
        <v>129430061.54987027</v>
      </c>
      <c r="W14" s="87">
        <v>6.3366952340658728E-2</v>
      </c>
      <c r="X14" s="87"/>
      <c r="Y14" s="88"/>
      <c r="Z14" s="88"/>
      <c r="AA14" s="88"/>
    </row>
    <row r="15" spans="1:27" x14ac:dyDescent="0.2">
      <c r="A15" s="94" t="s">
        <v>11</v>
      </c>
      <c r="B15" s="94"/>
      <c r="C15" s="25">
        <v>5511.4026306134092</v>
      </c>
      <c r="D15" s="25">
        <v>2312.4563867059624</v>
      </c>
      <c r="E15" s="25">
        <v>7924744.4654453788</v>
      </c>
      <c r="F15" s="26">
        <v>147173079.9832831</v>
      </c>
      <c r="G15" s="26">
        <v>147359617.37470692</v>
      </c>
      <c r="H15" s="26">
        <v>151418814.38403067</v>
      </c>
      <c r="I15" s="26">
        <v>158639692.3234497</v>
      </c>
      <c r="J15" s="26">
        <v>2747692.7319411589</v>
      </c>
      <c r="K15" s="26">
        <v>148671121.65208951</v>
      </c>
      <c r="L15" s="28">
        <v>0.95808149681846666</v>
      </c>
      <c r="M15" s="28">
        <v>0.95448252682754564</v>
      </c>
      <c r="N15" s="96"/>
      <c r="O15" s="28">
        <v>0.95448252682754564</v>
      </c>
      <c r="P15" s="159">
        <v>151418814.38403067</v>
      </c>
      <c r="Q15" s="158">
        <v>0</v>
      </c>
      <c r="R15" s="157">
        <v>0</v>
      </c>
      <c r="S15" s="85">
        <v>106.27547200016895</v>
      </c>
      <c r="T15" s="86">
        <v>7028722.9914169544</v>
      </c>
      <c r="U15" s="92">
        <v>4.7276989056860112E-2</v>
      </c>
      <c r="V15" s="86">
        <v>141642398.66067255</v>
      </c>
      <c r="W15" s="87"/>
      <c r="X15" s="87">
        <v>17.873434188103136</v>
      </c>
      <c r="Y15" s="110">
        <v>6.4299999999999996E-2</v>
      </c>
      <c r="Z15" s="110">
        <v>8.3999999999981867E-3</v>
      </c>
      <c r="AA15" s="110">
        <f>SUM(X15:Z15)</f>
        <v>17.946134188103134</v>
      </c>
    </row>
    <row r="16" spans="1:27" x14ac:dyDescent="0.2">
      <c r="A16" s="94" t="s">
        <v>12</v>
      </c>
      <c r="B16" s="94"/>
      <c r="C16" s="25">
        <v>18267.97752793683</v>
      </c>
      <c r="D16" s="25">
        <v>591.21118501258002</v>
      </c>
      <c r="E16" s="25">
        <v>0</v>
      </c>
      <c r="F16" s="26">
        <v>23413102.231738605</v>
      </c>
      <c r="G16" s="26">
        <v>23409026.365958922</v>
      </c>
      <c r="H16" s="26">
        <v>24088536.98913312</v>
      </c>
      <c r="I16" s="26">
        <v>23849972.677116435</v>
      </c>
      <c r="J16" s="26">
        <v>871892.74775584438</v>
      </c>
      <c r="K16" s="26">
        <v>23216644.241377275</v>
      </c>
      <c r="L16" s="28">
        <v>1.0123514086035836</v>
      </c>
      <c r="M16" s="28">
        <v>1.0100027079798537</v>
      </c>
      <c r="N16" s="96"/>
      <c r="O16" s="28">
        <v>1.0100027079798537</v>
      </c>
      <c r="P16" s="159">
        <v>24088536.98913312</v>
      </c>
      <c r="Q16" s="158">
        <v>0</v>
      </c>
      <c r="R16" s="157">
        <v>0</v>
      </c>
      <c r="S16" s="85">
        <v>25.11170908548301</v>
      </c>
      <c r="T16" s="86">
        <v>5504881.6471402887</v>
      </c>
      <c r="U16" s="92">
        <v>0.23710927341210461</v>
      </c>
      <c r="V16" s="86">
        <v>17711762.594236989</v>
      </c>
      <c r="W16" s="87">
        <v>2.9958436246195361E-2</v>
      </c>
      <c r="X16" s="87"/>
      <c r="Y16" s="110"/>
      <c r="Z16" s="110"/>
      <c r="AA16" s="110"/>
    </row>
    <row r="17" spans="1:27" x14ac:dyDescent="0.2">
      <c r="A17" s="94" t="s">
        <v>13</v>
      </c>
      <c r="B17" s="94"/>
      <c r="C17" s="25">
        <v>1762.0484215419078</v>
      </c>
      <c r="D17" s="25">
        <v>1046.8638079424136</v>
      </c>
      <c r="E17" s="25">
        <v>2787730.65546569</v>
      </c>
      <c r="F17" s="26">
        <v>30499426.87011518</v>
      </c>
      <c r="G17" s="26">
        <v>30586067.417795327</v>
      </c>
      <c r="H17" s="26">
        <v>31379292.032142375</v>
      </c>
      <c r="I17" s="26">
        <v>33574589.270327643</v>
      </c>
      <c r="J17" s="26">
        <v>619659.74312105926</v>
      </c>
      <c r="K17" s="26">
        <v>30759632.289021317</v>
      </c>
      <c r="L17" s="28">
        <v>0.93961244328513838</v>
      </c>
      <c r="M17" s="28">
        <v>0.93461432333513561</v>
      </c>
      <c r="N17" s="96"/>
      <c r="O17" s="28">
        <v>0.93461432333513561</v>
      </c>
      <c r="P17" s="159">
        <v>31379292.032142375</v>
      </c>
      <c r="Q17" s="158">
        <v>0</v>
      </c>
      <c r="R17" s="157">
        <v>0</v>
      </c>
      <c r="S17" s="85">
        <v>105.09641736370097</v>
      </c>
      <c r="T17" s="86">
        <v>2222219.7159050261</v>
      </c>
      <c r="U17" s="92">
        <v>7.224467753790989E-2</v>
      </c>
      <c r="V17" s="86">
        <v>28537412.573116291</v>
      </c>
      <c r="W17" s="87"/>
      <c r="X17" s="87">
        <v>10.23678974048844</v>
      </c>
      <c r="Y17" s="110">
        <v>6.4299999999999996E-2</v>
      </c>
      <c r="Z17" s="110"/>
      <c r="AA17" s="110">
        <f t="shared" ref="AA17:AA21" si="0">SUM(X17:Z17)</f>
        <v>10.30108974048844</v>
      </c>
    </row>
    <row r="18" spans="1:27" x14ac:dyDescent="0.2">
      <c r="A18" s="94" t="s">
        <v>14</v>
      </c>
      <c r="B18" s="93" t="s">
        <v>56</v>
      </c>
      <c r="C18" s="25">
        <v>5401.0180604310008</v>
      </c>
      <c r="D18" s="25">
        <v>122.67411591243476</v>
      </c>
      <c r="E18" s="25">
        <v>0</v>
      </c>
      <c r="F18" s="26">
        <v>13101030.683463579</v>
      </c>
      <c r="G18" s="26">
        <v>13021415.128144521</v>
      </c>
      <c r="H18" s="26">
        <v>13478976.817799754</v>
      </c>
      <c r="I18" s="26">
        <v>14327396.855832372</v>
      </c>
      <c r="J18" s="26">
        <v>396047.7821802714</v>
      </c>
      <c r="K18" s="26">
        <v>13082929.035619482</v>
      </c>
      <c r="L18" s="28">
        <v>0.93740382335949557</v>
      </c>
      <c r="M18" s="28">
        <v>0.94078337840643789</v>
      </c>
      <c r="N18" s="96"/>
      <c r="O18" s="28">
        <v>0.94078337840643789</v>
      </c>
      <c r="P18" s="159">
        <v>13478976.817799754</v>
      </c>
      <c r="Q18" s="158">
        <v>0</v>
      </c>
      <c r="R18" s="157">
        <v>0</v>
      </c>
      <c r="S18" s="85">
        <v>4.3347980959766215</v>
      </c>
      <c r="T18" s="86">
        <v>280947.87365629978</v>
      </c>
      <c r="U18" s="92">
        <v>2.1474386423055054E-2</v>
      </c>
      <c r="V18" s="86">
        <v>12801981.161963183</v>
      </c>
      <c r="W18" s="87">
        <v>0.10435763948037162</v>
      </c>
      <c r="X18" s="87"/>
      <c r="Y18" s="110"/>
      <c r="Z18" s="110"/>
      <c r="AA18" s="110"/>
    </row>
    <row r="19" spans="1:27" x14ac:dyDescent="0.2">
      <c r="A19" s="94" t="s">
        <v>15</v>
      </c>
      <c r="B19" s="94"/>
      <c r="C19" s="25">
        <v>23645.348007495832</v>
      </c>
      <c r="D19" s="25">
        <v>20.117347597582718</v>
      </c>
      <c r="E19" s="25">
        <v>0</v>
      </c>
      <c r="F19" s="26">
        <v>7010880.1589083076</v>
      </c>
      <c r="G19" s="26">
        <v>7013093.2364487909</v>
      </c>
      <c r="H19" s="26">
        <v>7213134.0974246217</v>
      </c>
      <c r="I19" s="26">
        <v>6682678.4722483242</v>
      </c>
      <c r="J19" s="26">
        <v>3592974.2179594333</v>
      </c>
      <c r="K19" s="26">
        <v>3620159.8794651884</v>
      </c>
      <c r="L19" s="28">
        <v>1.082417669466585</v>
      </c>
      <c r="M19" s="28">
        <v>1.0793776967392883</v>
      </c>
      <c r="N19" s="96"/>
      <c r="O19" s="28">
        <v>1.0793776967392883</v>
      </c>
      <c r="P19" s="159">
        <v>7213134.0974246217</v>
      </c>
      <c r="Q19" s="158">
        <v>0</v>
      </c>
      <c r="R19" s="157">
        <v>0</v>
      </c>
      <c r="S19" s="85">
        <v>3.4548706415229278</v>
      </c>
      <c r="T19" s="86">
        <v>980299.42367628007</v>
      </c>
      <c r="U19" s="92">
        <v>0.2707889862093884</v>
      </c>
      <c r="V19" s="86">
        <v>2639860.4557889081</v>
      </c>
      <c r="W19" s="87">
        <v>0.13122308708858377</v>
      </c>
      <c r="X19" s="87"/>
      <c r="Y19" s="110"/>
      <c r="Z19" s="110"/>
      <c r="AA19" s="110"/>
    </row>
    <row r="20" spans="1:27" x14ac:dyDescent="0.2">
      <c r="A20" s="94" t="s">
        <v>18</v>
      </c>
      <c r="B20" s="94"/>
      <c r="C20" s="25">
        <v>5667.2849232014978</v>
      </c>
      <c r="D20" s="25">
        <v>24.8481900875001</v>
      </c>
      <c r="E20" s="25">
        <v>0</v>
      </c>
      <c r="F20" s="26">
        <v>3287360.52427027</v>
      </c>
      <c r="G20" s="26">
        <v>3263786.3515621508</v>
      </c>
      <c r="H20" s="26">
        <v>3382196.2079913635</v>
      </c>
      <c r="I20" s="26">
        <v>3110016.3728390136</v>
      </c>
      <c r="J20" s="26">
        <v>128069.43227523469</v>
      </c>
      <c r="K20" s="26">
        <v>3254126.7757161288</v>
      </c>
      <c r="L20" s="28">
        <v>1.082417669466585</v>
      </c>
      <c r="M20" s="28">
        <v>1.0875171711407703</v>
      </c>
      <c r="N20" s="96"/>
      <c r="O20" s="28">
        <v>1.0875171711407703</v>
      </c>
      <c r="P20" s="159">
        <v>3382196.207991363</v>
      </c>
      <c r="Q20" s="158">
        <v>0</v>
      </c>
      <c r="R20" s="157">
        <v>0</v>
      </c>
      <c r="S20" s="85">
        <v>36.881524159157216</v>
      </c>
      <c r="T20" s="86">
        <v>2508217.269742602</v>
      </c>
      <c r="U20" s="92">
        <v>0.7707804405348111</v>
      </c>
      <c r="V20" s="86">
        <v>745909.50597352628</v>
      </c>
      <c r="W20" s="87">
        <v>3.001866547812497E-2</v>
      </c>
      <c r="X20" s="87"/>
      <c r="Y20" s="110"/>
      <c r="Z20" s="110"/>
      <c r="AA20" s="110"/>
    </row>
    <row r="21" spans="1:27" x14ac:dyDescent="0.2">
      <c r="A21" s="94" t="s">
        <v>22</v>
      </c>
      <c r="B21" s="94"/>
      <c r="C21" s="25">
        <v>1396.2206771388733</v>
      </c>
      <c r="D21" s="25">
        <v>19.76698341746399</v>
      </c>
      <c r="E21" s="25">
        <v>198808.94105240912</v>
      </c>
      <c r="F21" s="26">
        <v>5399008.1176631441</v>
      </c>
      <c r="G21" s="26">
        <v>5029838.1890630694</v>
      </c>
      <c r="H21" s="26">
        <v>5554761.8363301819</v>
      </c>
      <c r="I21" s="26">
        <v>6883219.0050283214</v>
      </c>
      <c r="J21" s="26">
        <v>173399.14155809826</v>
      </c>
      <c r="K21" s="26">
        <v>5381362.6947720833</v>
      </c>
      <c r="L21" s="28">
        <v>0.75369954422823493</v>
      </c>
      <c r="M21" s="28">
        <v>0.80700059554582293</v>
      </c>
      <c r="N21" s="96"/>
      <c r="O21" s="28">
        <v>0.80700059554582293</v>
      </c>
      <c r="P21" s="159">
        <v>5554761.8363301819</v>
      </c>
      <c r="Q21" s="158">
        <v>0</v>
      </c>
      <c r="R21" s="157">
        <v>0</v>
      </c>
      <c r="S21" s="85">
        <v>198.03</v>
      </c>
      <c r="T21" s="86">
        <v>3317922.9683257327</v>
      </c>
      <c r="U21" s="92">
        <v>0.6165581389912721</v>
      </c>
      <c r="V21" s="86">
        <v>2063439.726446351</v>
      </c>
      <c r="W21" s="87"/>
      <c r="X21" s="87">
        <v>10.379008688056924</v>
      </c>
      <c r="Y21" s="110">
        <v>6.4299999999999996E-2</v>
      </c>
      <c r="Z21" s="110"/>
      <c r="AA21" s="110">
        <f t="shared" si="0"/>
        <v>10.443308688056923</v>
      </c>
    </row>
    <row r="22" spans="1:27" x14ac:dyDescent="0.2">
      <c r="A22" s="94" t="s">
        <v>16</v>
      </c>
      <c r="B22" s="94"/>
      <c r="C22" s="16">
        <v>813.88475569876869</v>
      </c>
      <c r="D22" s="16">
        <v>15362.340280915903</v>
      </c>
      <c r="E22" s="16">
        <v>29567094.445195101</v>
      </c>
      <c r="F22" s="26">
        <v>55712335.437123552</v>
      </c>
      <c r="G22" s="26">
        <v>55776324.11158216</v>
      </c>
      <c r="H22" s="26">
        <v>57319557.213947482</v>
      </c>
      <c r="I22" s="26">
        <v>58886770.059349783</v>
      </c>
      <c r="J22" s="26">
        <v>1237928.6381770524</v>
      </c>
      <c r="K22" s="26">
        <v>56081628.57577043</v>
      </c>
      <c r="L22" s="28">
        <v>0.97694020226583134</v>
      </c>
      <c r="M22" s="28">
        <v>0.97338599410660898</v>
      </c>
      <c r="N22" s="99"/>
      <c r="O22" s="28">
        <v>0.97338599410660898</v>
      </c>
      <c r="P22" s="159">
        <v>57319557.213947482</v>
      </c>
      <c r="Q22" s="158">
        <v>0</v>
      </c>
      <c r="R22" s="157">
        <v>0</v>
      </c>
      <c r="S22" s="166" t="s">
        <v>110</v>
      </c>
      <c r="T22" s="86">
        <v>10492998.604647355</v>
      </c>
      <c r="U22" s="92">
        <v>0.18710224490842911</v>
      </c>
      <c r="V22" s="98">
        <v>45588629.971123077</v>
      </c>
      <c r="W22" s="87"/>
      <c r="X22" s="166" t="s">
        <v>110</v>
      </c>
      <c r="Y22" s="167"/>
      <c r="Z22" s="167"/>
      <c r="AA22" s="167" t="s">
        <v>110</v>
      </c>
    </row>
    <row r="23" spans="1:27" x14ac:dyDescent="0.2">
      <c r="A23" s="59"/>
      <c r="B23" s="59"/>
      <c r="C23" s="155"/>
      <c r="D23" s="155"/>
      <c r="E23" s="155"/>
      <c r="F23" s="54"/>
      <c r="G23" s="54"/>
      <c r="H23" s="54"/>
      <c r="I23" s="54"/>
      <c r="J23" s="54"/>
      <c r="K23" s="54"/>
      <c r="L23" s="100"/>
      <c r="M23" s="101"/>
      <c r="N23" s="101"/>
      <c r="O23" s="101"/>
      <c r="P23" s="102"/>
      <c r="Q23" s="100"/>
      <c r="R23" s="100"/>
      <c r="S23" s="31"/>
      <c r="T23" s="31"/>
      <c r="U23" s="31"/>
      <c r="V23" s="160"/>
      <c r="W23" s="31"/>
      <c r="X23" s="31"/>
      <c r="Y23" s="31"/>
      <c r="Z23" s="145"/>
      <c r="AA23" s="31"/>
    </row>
    <row r="24" spans="1:27" x14ac:dyDescent="0.2">
      <c r="A24" s="59"/>
      <c r="B24" s="59"/>
      <c r="C24" s="156">
        <v>1317966.6550450171</v>
      </c>
      <c r="D24" s="156">
        <v>33630.550532104724</v>
      </c>
      <c r="E24" s="156">
        <v>40478378.507158577</v>
      </c>
      <c r="F24" s="58">
        <v>1556507909.3742936</v>
      </c>
      <c r="G24" s="58">
        <v>1552626405.5334702</v>
      </c>
      <c r="H24" s="58">
        <v>1601410952.6252518</v>
      </c>
      <c r="I24" s="58">
        <v>1601410952.6252513</v>
      </c>
      <c r="J24" s="58">
        <v>53355068.672762603</v>
      </c>
      <c r="K24" s="58">
        <v>1548055883.9524894</v>
      </c>
      <c r="L24" s="59"/>
      <c r="M24" s="60"/>
      <c r="N24" s="59"/>
      <c r="O24" s="59"/>
      <c r="P24" s="61"/>
      <c r="Q24" s="61"/>
      <c r="R24" s="59"/>
      <c r="S24" s="62"/>
      <c r="T24" s="63">
        <f>SUM(T10:T22)</f>
        <v>940882399.83248532</v>
      </c>
      <c r="U24" s="63"/>
      <c r="V24" s="58">
        <f>SUM(V10:V22)</f>
        <v>607173484.1200043</v>
      </c>
      <c r="W24" s="64"/>
      <c r="X24" s="31"/>
      <c r="Y24" s="31"/>
      <c r="Z24" s="145"/>
      <c r="AA24" s="31"/>
    </row>
    <row r="25" spans="1:27" x14ac:dyDescent="0.2">
      <c r="A25" s="31"/>
      <c r="B25" s="31"/>
      <c r="C25" s="46"/>
      <c r="D25" s="46"/>
      <c r="E25" s="46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64"/>
      <c r="Q25" s="62"/>
      <c r="R25" s="31"/>
      <c r="S25" s="31"/>
      <c r="T25" s="31"/>
      <c r="U25" s="31"/>
      <c r="V25" s="106"/>
      <c r="W25" s="31"/>
      <c r="X25" s="31"/>
      <c r="Y25" s="31"/>
      <c r="Z25" s="31"/>
      <c r="AA25" s="31"/>
    </row>
    <row r="26" spans="1:27" x14ac:dyDescent="0.2">
      <c r="A26" s="59" t="s">
        <v>111</v>
      </c>
      <c r="B26" s="31"/>
      <c r="C26" s="46"/>
      <c r="D26" s="46"/>
      <c r="E26" s="46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64"/>
      <c r="Q26" s="62"/>
      <c r="R26" s="31"/>
      <c r="S26" s="31"/>
      <c r="T26" s="31"/>
      <c r="U26" s="31"/>
      <c r="V26" s="106"/>
      <c r="W26" s="31"/>
      <c r="X26" s="31"/>
      <c r="Y26" s="31"/>
      <c r="Z26" s="31"/>
      <c r="AA26" s="31"/>
    </row>
    <row r="27" spans="1:27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65"/>
      <c r="Q27" s="64"/>
      <c r="R27" s="31"/>
      <c r="S27" s="31"/>
      <c r="T27" s="31"/>
      <c r="U27" s="66" t="s">
        <v>17</v>
      </c>
      <c r="V27" s="58">
        <v>1548055883.9524896</v>
      </c>
      <c r="W27" s="31"/>
      <c r="X27" s="23"/>
      <c r="Y27" s="67"/>
      <c r="Z27" s="31"/>
      <c r="AA27" s="31"/>
    </row>
    <row r="28" spans="1:27" x14ac:dyDescent="0.2">
      <c r="A28" s="30"/>
      <c r="B28" s="31"/>
      <c r="C28" s="68" t="s">
        <v>57</v>
      </c>
      <c r="D28" s="31"/>
      <c r="E28" s="31"/>
      <c r="F28" s="31"/>
      <c r="G28" s="31"/>
      <c r="H28" s="69"/>
      <c r="I28" s="30"/>
      <c r="J28" s="70"/>
      <c r="K28" s="31"/>
      <c r="L28" s="46"/>
      <c r="M28" s="31"/>
      <c r="N28" s="31"/>
      <c r="O28" s="31"/>
      <c r="P28" s="31"/>
      <c r="Q28" s="64"/>
      <c r="R28" s="71"/>
      <c r="S28" s="31"/>
      <c r="T28" s="31"/>
      <c r="U28" s="66" t="s">
        <v>4</v>
      </c>
      <c r="V28" s="58">
        <v>53355068.672762603</v>
      </c>
      <c r="W28" s="31"/>
      <c r="X28" s="31"/>
      <c r="Y28" s="31"/>
      <c r="Z28" s="31"/>
      <c r="AA28" s="31"/>
    </row>
    <row r="29" spans="1:27" x14ac:dyDescent="0.2">
      <c r="A29" s="30"/>
      <c r="B29" s="31"/>
      <c r="C29" s="15"/>
      <c r="D29" s="38">
        <v>2019</v>
      </c>
      <c r="E29" s="38">
        <v>2020</v>
      </c>
      <c r="F29" s="38" t="s">
        <v>44</v>
      </c>
      <c r="G29" s="31"/>
      <c r="H29" s="69"/>
      <c r="I29" s="30"/>
      <c r="J29" s="70"/>
      <c r="K29" s="31"/>
      <c r="L29" s="31"/>
      <c r="M29" s="64"/>
      <c r="N29" s="31"/>
      <c r="O29" s="72"/>
      <c r="P29" s="64"/>
      <c r="Q29" s="31"/>
      <c r="R29" s="30"/>
      <c r="S29" s="73"/>
      <c r="T29" s="31"/>
      <c r="U29" s="66" t="s">
        <v>23</v>
      </c>
      <c r="V29" s="58">
        <v>1601410952.6252522</v>
      </c>
      <c r="W29" s="31"/>
      <c r="X29" s="31"/>
      <c r="Y29" s="31"/>
      <c r="Z29" s="145"/>
      <c r="AA29" s="31"/>
    </row>
    <row r="30" spans="1:27" ht="26.25" thickBot="1" x14ac:dyDescent="0.25">
      <c r="A30" s="30"/>
      <c r="B30" s="31"/>
      <c r="C30" s="39" t="s">
        <v>45</v>
      </c>
      <c r="D30" s="40">
        <v>1556507909.3742936</v>
      </c>
      <c r="E30" s="40">
        <v>1601410952.6252518</v>
      </c>
      <c r="F30" s="41">
        <v>1.0288485801970702</v>
      </c>
      <c r="G30" s="31"/>
      <c r="H30" s="69"/>
      <c r="I30" s="30"/>
      <c r="J30" s="70"/>
      <c r="K30" s="31"/>
      <c r="L30" s="31"/>
      <c r="M30" s="64"/>
      <c r="N30" s="31"/>
      <c r="O30" s="31"/>
      <c r="P30" s="31"/>
      <c r="Q30" s="31"/>
      <c r="R30" s="75"/>
      <c r="S30" s="31"/>
      <c r="T30" s="23"/>
      <c r="U30" s="31"/>
      <c r="V30" s="31"/>
      <c r="W30" s="31"/>
      <c r="X30" s="31"/>
      <c r="Y30" s="145"/>
      <c r="Z30" s="31"/>
      <c r="AA30" s="31"/>
    </row>
    <row r="31" spans="1:27" ht="39" thickBot="1" x14ac:dyDescent="0.25">
      <c r="A31" s="30"/>
      <c r="B31" s="31"/>
      <c r="C31" s="39" t="s">
        <v>3</v>
      </c>
      <c r="D31" s="40">
        <v>1552626405.5334702</v>
      </c>
      <c r="E31" s="40">
        <v>1601410952.6252513</v>
      </c>
      <c r="F31" s="41">
        <v>1.0314206604485894</v>
      </c>
      <c r="G31" s="31"/>
      <c r="H31" s="69"/>
      <c r="I31" s="30"/>
      <c r="J31" s="70"/>
      <c r="K31" s="31"/>
      <c r="L31" s="31"/>
      <c r="M31" s="64"/>
      <c r="N31" s="31"/>
      <c r="O31" s="31"/>
      <c r="P31" s="31"/>
      <c r="Q31" s="31"/>
      <c r="R31" s="30"/>
      <c r="S31" s="179" t="s">
        <v>31</v>
      </c>
      <c r="T31" s="78" t="s">
        <v>60</v>
      </c>
      <c r="U31" s="78" t="s">
        <v>61</v>
      </c>
      <c r="V31" s="78" t="s">
        <v>33</v>
      </c>
      <c r="W31" s="78" t="s">
        <v>32</v>
      </c>
      <c r="X31" s="78" t="s">
        <v>62</v>
      </c>
      <c r="Y31" s="145"/>
      <c r="Z31" s="31"/>
      <c r="AA31" s="31"/>
    </row>
    <row r="32" spans="1:27" ht="13.5" thickBot="1" x14ac:dyDescent="0.25">
      <c r="A32" s="30"/>
      <c r="B32" s="31"/>
      <c r="C32" s="15" t="s">
        <v>46</v>
      </c>
      <c r="D32" s="40">
        <v>53079874.823399752</v>
      </c>
      <c r="E32" s="40">
        <v>53355068.672762603</v>
      </c>
      <c r="F32" s="41">
        <v>1.0051845233297636</v>
      </c>
      <c r="G32" s="31"/>
      <c r="H32" s="69"/>
      <c r="I32" s="30"/>
      <c r="J32" s="70"/>
      <c r="K32" s="30"/>
      <c r="L32" s="30"/>
      <c r="M32" s="71"/>
      <c r="N32" s="31"/>
      <c r="O32" s="72"/>
      <c r="P32" s="31"/>
      <c r="Q32" s="31"/>
      <c r="R32" s="30"/>
      <c r="S32" s="180" t="s">
        <v>6</v>
      </c>
      <c r="T32" s="81">
        <v>31.3</v>
      </c>
      <c r="U32" s="81">
        <v>35.882567484182175</v>
      </c>
      <c r="V32" s="82">
        <v>1</v>
      </c>
      <c r="W32" s="81">
        <v>4.5825674841821744</v>
      </c>
      <c r="X32" s="81">
        <v>35.882567484182175</v>
      </c>
      <c r="Y32" s="145"/>
      <c r="Z32" s="31"/>
      <c r="AA32" s="31"/>
    </row>
    <row r="33" spans="1:27" ht="13.5" thickBot="1" x14ac:dyDescent="0.25">
      <c r="A33" s="30"/>
      <c r="B33" s="31"/>
      <c r="C33" s="181" t="s">
        <v>58</v>
      </c>
      <c r="D33" s="181"/>
      <c r="E33" s="181"/>
      <c r="F33" s="181"/>
      <c r="G33" s="31"/>
      <c r="H33" s="69"/>
      <c r="I33" s="30"/>
      <c r="J33" s="70"/>
      <c r="K33" s="30"/>
      <c r="L33" s="79"/>
      <c r="M33" s="80"/>
      <c r="N33" s="31"/>
      <c r="O33" s="72"/>
      <c r="P33" s="64"/>
      <c r="Q33" s="31"/>
      <c r="R33" s="30"/>
      <c r="S33" s="180" t="s">
        <v>7</v>
      </c>
      <c r="T33" s="81">
        <v>42.25</v>
      </c>
      <c r="U33" s="81">
        <v>61.702622976676146</v>
      </c>
      <c r="V33" s="82">
        <v>4</v>
      </c>
      <c r="W33" s="81">
        <v>4.8631557441690365</v>
      </c>
      <c r="X33" s="81">
        <v>47.113155744169035</v>
      </c>
      <c r="Y33" s="31"/>
      <c r="Z33" s="31"/>
      <c r="AA33" s="31"/>
    </row>
    <row r="34" spans="1:27" ht="13.5" thickBot="1" x14ac:dyDescent="0.25">
      <c r="A34" s="30"/>
      <c r="B34" s="31"/>
      <c r="C34" s="43" t="s">
        <v>59</v>
      </c>
      <c r="D34" s="31"/>
      <c r="E34" s="31"/>
      <c r="F34" s="31"/>
      <c r="G34" s="31"/>
      <c r="H34" s="69"/>
      <c r="I34" s="30"/>
      <c r="J34" s="70"/>
      <c r="K34" s="30"/>
      <c r="L34" s="79"/>
      <c r="M34" s="75"/>
      <c r="N34" s="31"/>
      <c r="O34" s="72"/>
      <c r="P34" s="90"/>
      <c r="Q34" s="31"/>
      <c r="R34" s="30"/>
      <c r="S34" s="180" t="s">
        <v>8</v>
      </c>
      <c r="T34" s="81">
        <v>97.81</v>
      </c>
      <c r="U34" s="81">
        <v>137.87974839685344</v>
      </c>
      <c r="V34" s="82">
        <v>4</v>
      </c>
      <c r="W34" s="81">
        <v>10.01743709921336</v>
      </c>
      <c r="X34" s="81">
        <v>107.82743709921337</v>
      </c>
      <c r="Y34" s="31"/>
      <c r="Z34" s="31"/>
      <c r="AA34" s="31"/>
    </row>
    <row r="35" spans="1:27" ht="13.5" thickBot="1" x14ac:dyDescent="0.25">
      <c r="A35" s="30"/>
      <c r="B35" s="31"/>
      <c r="C35" s="31"/>
      <c r="D35" s="31"/>
      <c r="E35" s="31"/>
      <c r="F35" s="31"/>
      <c r="G35" s="31"/>
      <c r="H35" s="69"/>
      <c r="I35" s="30"/>
      <c r="J35" s="70"/>
      <c r="K35" s="30"/>
      <c r="L35" s="79"/>
      <c r="M35" s="71"/>
      <c r="N35" s="31"/>
      <c r="O35" s="31"/>
      <c r="P35" s="31"/>
      <c r="Q35" s="31"/>
      <c r="R35" s="30"/>
      <c r="S35" s="180" t="s">
        <v>9</v>
      </c>
      <c r="T35" s="81">
        <v>45.14</v>
      </c>
      <c r="U35" s="81">
        <v>65.065183872952815</v>
      </c>
      <c r="V35" s="82">
        <v>4</v>
      </c>
      <c r="W35" s="81">
        <v>4.9812959682382036</v>
      </c>
      <c r="X35" s="81">
        <v>50.121295968238201</v>
      </c>
      <c r="Y35" s="31"/>
      <c r="Z35" s="31"/>
      <c r="AA35" s="31"/>
    </row>
    <row r="36" spans="1:27" ht="13.5" thickBot="1" x14ac:dyDescent="0.25">
      <c r="A36" s="4"/>
      <c r="C36" s="30"/>
      <c r="D36" s="30"/>
      <c r="E36" s="30"/>
      <c r="F36" s="30"/>
      <c r="H36" s="12"/>
      <c r="I36" s="4"/>
      <c r="J36" s="13"/>
      <c r="M36" s="5"/>
      <c r="O36" s="4"/>
      <c r="Q36" s="6"/>
      <c r="R36" s="4"/>
      <c r="T36" s="23"/>
      <c r="U36" s="91"/>
      <c r="V36" s="31"/>
    </row>
    <row r="37" spans="1:27" x14ac:dyDescent="0.2">
      <c r="A37" s="4"/>
      <c r="C37" s="30"/>
      <c r="D37" s="34"/>
      <c r="E37" s="89"/>
      <c r="F37" s="89"/>
      <c r="H37" s="12"/>
      <c r="I37" s="4"/>
      <c r="J37" s="13"/>
      <c r="M37" s="5"/>
      <c r="O37" s="4"/>
      <c r="Q37" s="6"/>
      <c r="R37" s="4"/>
      <c r="T37" s="23"/>
      <c r="U37" s="31"/>
      <c r="V37" s="31"/>
    </row>
    <row r="38" spans="1:27" x14ac:dyDescent="0.2">
      <c r="A38" s="4"/>
      <c r="C38" s="30"/>
      <c r="D38" s="34"/>
      <c r="E38" s="37"/>
      <c r="F38" s="37"/>
      <c r="H38" s="12"/>
      <c r="I38" s="4"/>
      <c r="J38" s="13"/>
      <c r="O38" s="4"/>
      <c r="Q38" s="6"/>
      <c r="R38" s="4"/>
      <c r="T38" s="2"/>
    </row>
    <row r="39" spans="1:27" x14ac:dyDescent="0.2">
      <c r="A39" s="4"/>
      <c r="C39" s="30"/>
      <c r="D39" s="34"/>
      <c r="E39" s="37"/>
      <c r="F39" s="37"/>
      <c r="H39" s="12"/>
      <c r="I39" s="4"/>
      <c r="J39" s="13"/>
      <c r="M39" s="5"/>
      <c r="O39" s="4"/>
      <c r="Q39" s="6"/>
      <c r="R39" s="4"/>
      <c r="T39" s="2"/>
    </row>
    <row r="40" spans="1:27" x14ac:dyDescent="0.2">
      <c r="A40" s="4"/>
      <c r="C40" s="30"/>
      <c r="D40" s="30"/>
      <c r="E40" s="30"/>
      <c r="F40" s="30"/>
      <c r="H40" s="12"/>
      <c r="I40" s="4"/>
      <c r="J40" s="13"/>
    </row>
    <row r="41" spans="1:27" x14ac:dyDescent="0.2">
      <c r="A41" s="4"/>
      <c r="I41" s="4"/>
      <c r="J41" s="13"/>
      <c r="M41" s="5"/>
    </row>
  </sheetData>
  <mergeCells count="1">
    <mergeCell ref="C33:F33"/>
  </mergeCells>
  <conditionalFormatting sqref="U36">
    <cfRule type="expression" dxfId="5" priority="1">
      <formula>"if+$U$30&lt;&gt;$U$31"</formula>
    </cfRule>
    <cfRule type="cellIs" dxfId="4" priority="2" operator="notEqual">
      <formula>0</formula>
    </cfRule>
  </conditionalFormatting>
  <pageMargins left="0.7" right="0.7" top="0.75" bottom="0.75" header="0.3" footer="0.3"/>
  <pageSetup paperSize="17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5"/>
  <sheetViews>
    <sheetView view="pageBreakPreview" zoomScale="80" zoomScaleNormal="100" zoomScaleSheetLayoutView="80" workbookViewId="0">
      <selection activeCell="A5" sqref="A5"/>
    </sheetView>
  </sheetViews>
  <sheetFormatPr defaultRowHeight="12.75" x14ac:dyDescent="0.2"/>
  <cols>
    <col min="1" max="1" width="9.7109375" customWidth="1"/>
    <col min="2" max="2" width="3.7109375" customWidth="1"/>
    <col min="3" max="3" width="13.42578125" bestFit="1" customWidth="1"/>
    <col min="4" max="4" width="8.5703125" bestFit="1" customWidth="1"/>
    <col min="5" max="5" width="12.28515625" bestFit="1" customWidth="1"/>
    <col min="6" max="6" width="3.85546875" customWidth="1"/>
    <col min="7" max="7" width="17" customWidth="1"/>
    <col min="8" max="8" width="15.140625" bestFit="1" customWidth="1"/>
    <col min="9" max="9" width="7.85546875" bestFit="1" customWidth="1"/>
    <col min="10" max="10" width="16.28515625" bestFit="1" customWidth="1"/>
    <col min="11" max="11" width="16.85546875" customWidth="1"/>
    <col min="12" max="12" width="12.140625" customWidth="1"/>
    <col min="13" max="13" width="15.42578125" bestFit="1" customWidth="1"/>
    <col min="14" max="14" width="2" customWidth="1"/>
    <col min="15" max="15" width="18" customWidth="1"/>
    <col min="16" max="16" width="19.140625" customWidth="1"/>
    <col min="17" max="17" width="13.7109375" bestFit="1" customWidth="1"/>
    <col min="18" max="18" width="16.140625" customWidth="1"/>
    <col min="19" max="19" width="14.140625" bestFit="1" customWidth="1"/>
    <col min="20" max="20" width="16.42578125" bestFit="1" customWidth="1"/>
    <col min="21" max="21" width="14" customWidth="1"/>
    <col min="22" max="22" width="18.7109375" bestFit="1" customWidth="1"/>
    <col min="23" max="23" width="13.7109375" customWidth="1"/>
    <col min="24" max="24" width="13.5703125" customWidth="1"/>
    <col min="25" max="25" width="10.5703125" customWidth="1"/>
    <col min="26" max="26" width="10.42578125" customWidth="1"/>
    <col min="27" max="27" width="14" customWidth="1"/>
  </cols>
  <sheetData>
    <row r="1" spans="1:27" s="1" customFormat="1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</row>
    <row r="2" spans="1:27" x14ac:dyDescent="0.2">
      <c r="J2" s="7"/>
      <c r="S2" s="9"/>
    </row>
    <row r="3" spans="1:27" ht="23.25" x14ac:dyDescent="0.35">
      <c r="A3" s="44"/>
      <c r="B3" s="31"/>
      <c r="C3" s="44" t="s">
        <v>75</v>
      </c>
      <c r="D3" s="31"/>
      <c r="E3" s="31"/>
      <c r="F3" s="31"/>
      <c r="G3" s="31"/>
      <c r="H3" s="31"/>
      <c r="I3" s="45"/>
      <c r="J3" s="45"/>
      <c r="K3" s="45"/>
      <c r="L3" s="45"/>
      <c r="M3" s="45"/>
      <c r="N3" s="45"/>
      <c r="O3" s="45"/>
      <c r="P3" s="45"/>
      <c r="Q3" s="45"/>
      <c r="R3" s="45"/>
      <c r="S3" s="31"/>
      <c r="T3" s="31"/>
      <c r="U3" s="31"/>
      <c r="V3" s="31"/>
      <c r="W3" s="31"/>
      <c r="X3" s="31"/>
      <c r="Y3" s="31"/>
      <c r="Z3" s="31"/>
      <c r="AA3" s="31"/>
    </row>
    <row r="4" spans="1:27" x14ac:dyDescent="0.2">
      <c r="A4" s="31"/>
      <c r="B4" s="31"/>
      <c r="C4" s="31"/>
      <c r="D4" s="31"/>
      <c r="E4" s="31"/>
      <c r="F4" s="31"/>
      <c r="G4" s="46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66"/>
      <c r="T4" s="31"/>
      <c r="U4" s="31"/>
      <c r="V4" s="31"/>
      <c r="W4" s="31"/>
      <c r="X4" s="31"/>
      <c r="Y4" s="31"/>
      <c r="Z4" s="31"/>
      <c r="AA4" s="31"/>
    </row>
    <row r="5" spans="1:27" s="3" customFormat="1" ht="88.5" customHeight="1" x14ac:dyDescent="0.2">
      <c r="A5" s="47"/>
      <c r="B5" s="47"/>
      <c r="C5" s="48" t="s">
        <v>21</v>
      </c>
      <c r="D5" s="47" t="s">
        <v>0</v>
      </c>
      <c r="E5" s="47" t="s">
        <v>1</v>
      </c>
      <c r="F5" s="47"/>
      <c r="G5" s="47" t="s">
        <v>2</v>
      </c>
      <c r="H5" s="173" t="s">
        <v>3</v>
      </c>
      <c r="I5" s="173"/>
      <c r="J5" s="47" t="s">
        <v>4</v>
      </c>
      <c r="K5" s="48" t="s">
        <v>25</v>
      </c>
      <c r="L5" s="48" t="s">
        <v>64</v>
      </c>
      <c r="M5" s="48" t="s">
        <v>19</v>
      </c>
      <c r="N5" s="47"/>
      <c r="O5" s="48" t="s">
        <v>65</v>
      </c>
      <c r="P5" s="48" t="s">
        <v>24</v>
      </c>
      <c r="Q5" s="48" t="s">
        <v>5</v>
      </c>
      <c r="R5" s="48" t="s">
        <v>26</v>
      </c>
      <c r="S5" s="48" t="s">
        <v>28</v>
      </c>
      <c r="T5" s="48" t="s">
        <v>29</v>
      </c>
      <c r="U5" s="48" t="s">
        <v>20</v>
      </c>
      <c r="V5" s="48" t="s">
        <v>30</v>
      </c>
      <c r="W5" s="48" t="s">
        <v>112</v>
      </c>
      <c r="X5" s="48" t="s">
        <v>27</v>
      </c>
      <c r="Y5" s="48" t="s">
        <v>113</v>
      </c>
      <c r="Z5" s="48" t="s">
        <v>114</v>
      </c>
      <c r="AA5" s="48" t="s">
        <v>115</v>
      </c>
    </row>
    <row r="6" spans="1:27" s="3" customFormat="1" ht="15.75" x14ac:dyDescent="0.2">
      <c r="A6" s="47"/>
      <c r="B6" s="47"/>
      <c r="C6" s="48"/>
      <c r="D6" s="47"/>
      <c r="E6" s="47"/>
      <c r="F6" s="47"/>
      <c r="G6" s="47"/>
      <c r="H6" s="47"/>
      <c r="I6" s="47"/>
      <c r="J6" s="47"/>
      <c r="K6" s="48"/>
      <c r="L6" s="48"/>
      <c r="M6" s="48"/>
      <c r="N6" s="47"/>
      <c r="O6" s="48"/>
      <c r="P6" s="48"/>
      <c r="Q6" s="48"/>
      <c r="R6" s="48"/>
      <c r="S6" s="48"/>
      <c r="T6" s="48"/>
      <c r="U6" s="48"/>
      <c r="V6" s="48"/>
      <c r="W6" s="48"/>
      <c r="X6" s="48"/>
      <c r="Y6" s="47"/>
      <c r="Z6" s="47"/>
      <c r="AA6" s="47"/>
    </row>
    <row r="7" spans="1:27" s="3" customFormat="1" ht="15.75" x14ac:dyDescent="0.2">
      <c r="A7" s="47"/>
      <c r="B7" s="47"/>
      <c r="C7" s="48"/>
      <c r="D7" s="47"/>
      <c r="E7" s="47"/>
      <c r="F7" s="47"/>
      <c r="G7" s="47"/>
      <c r="H7" s="47"/>
      <c r="I7" s="47"/>
      <c r="J7" s="47"/>
      <c r="K7" s="48"/>
      <c r="L7" s="48"/>
      <c r="M7" s="48"/>
      <c r="N7" s="47"/>
      <c r="O7" s="48"/>
      <c r="P7" s="48"/>
      <c r="Q7" s="48"/>
      <c r="R7" s="48"/>
      <c r="S7" s="48"/>
      <c r="T7" s="48"/>
      <c r="U7" s="48"/>
      <c r="V7" s="48"/>
      <c r="W7" s="48"/>
      <c r="X7" s="48"/>
      <c r="Y7" s="47"/>
      <c r="Z7" s="47"/>
      <c r="AA7" s="47"/>
    </row>
    <row r="8" spans="1:27" x14ac:dyDescent="0.2">
      <c r="A8" s="31"/>
      <c r="B8" s="31"/>
      <c r="C8" s="31"/>
      <c r="D8" s="31"/>
      <c r="E8" s="31"/>
      <c r="F8" s="31"/>
      <c r="G8" s="161" t="s">
        <v>90</v>
      </c>
      <c r="H8" s="161" t="s">
        <v>92</v>
      </c>
      <c r="I8" s="161" t="s">
        <v>118</v>
      </c>
      <c r="J8" s="161" t="s">
        <v>93</v>
      </c>
      <c r="K8" s="161" t="s">
        <v>91</v>
      </c>
      <c r="L8" s="161" t="s">
        <v>94</v>
      </c>
      <c r="M8" s="161" t="s">
        <v>95</v>
      </c>
      <c r="N8" s="161"/>
      <c r="O8" s="161" t="s">
        <v>96</v>
      </c>
      <c r="P8" s="161" t="s">
        <v>97</v>
      </c>
      <c r="Q8" s="161" t="s">
        <v>98</v>
      </c>
      <c r="R8" s="161" t="s">
        <v>99</v>
      </c>
      <c r="S8" s="161"/>
      <c r="T8" s="161" t="s">
        <v>100</v>
      </c>
      <c r="U8" s="31"/>
      <c r="V8" s="161" t="s">
        <v>103</v>
      </c>
      <c r="W8" s="31"/>
      <c r="X8" s="31"/>
      <c r="Y8" s="31"/>
      <c r="Z8" s="31"/>
      <c r="AA8" s="31"/>
    </row>
    <row r="9" spans="1:27" x14ac:dyDescent="0.2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</row>
    <row r="10" spans="1:27" x14ac:dyDescent="0.2">
      <c r="A10" s="94" t="s">
        <v>6</v>
      </c>
      <c r="B10" s="94"/>
      <c r="C10" s="114">
        <v>234087.96276894186</v>
      </c>
      <c r="D10" s="114">
        <v>2075.3689260029291</v>
      </c>
      <c r="E10" s="114">
        <v>0</v>
      </c>
      <c r="F10" s="94"/>
      <c r="G10" s="86">
        <v>108461167.70400065</v>
      </c>
      <c r="H10" s="86">
        <v>98547959.832681492</v>
      </c>
      <c r="I10" s="172">
        <f>H10/H$30</f>
        <v>5.8706606010109463E-2</v>
      </c>
      <c r="J10" s="86">
        <v>5037117.2799924687</v>
      </c>
      <c r="K10" s="95">
        <v>103424050.42400819</v>
      </c>
      <c r="L10" s="96">
        <v>1.0670600724897625</v>
      </c>
      <c r="M10" s="97">
        <v>1.1005927254927468</v>
      </c>
      <c r="N10" s="97"/>
      <c r="O10" s="97">
        <v>1.0979121909596992</v>
      </c>
      <c r="P10" s="108">
        <v>108197006.49450776</v>
      </c>
      <c r="Q10" s="20">
        <v>-264161.20949289203</v>
      </c>
      <c r="R10" s="115">
        <v>-2.5541564888428635E-3</v>
      </c>
      <c r="S10" s="85">
        <v>36.724047374568904</v>
      </c>
      <c r="T10" s="86">
        <v>103159889.2145153</v>
      </c>
      <c r="U10" s="14">
        <v>1</v>
      </c>
      <c r="V10" s="86">
        <v>-7.4505805969238281E-9</v>
      </c>
      <c r="W10" s="109"/>
      <c r="X10" s="88"/>
      <c r="Y10" s="88"/>
      <c r="Z10" s="88"/>
      <c r="AA10" s="88"/>
    </row>
    <row r="11" spans="1:27" x14ac:dyDescent="0.2">
      <c r="A11" s="94" t="s">
        <v>7</v>
      </c>
      <c r="B11" s="94"/>
      <c r="C11" s="114">
        <v>457608.11889556976</v>
      </c>
      <c r="D11" s="114">
        <v>4971.1835315347125</v>
      </c>
      <c r="E11" s="114">
        <v>0</v>
      </c>
      <c r="F11" s="94"/>
      <c r="G11" s="86">
        <v>360664378.00090361</v>
      </c>
      <c r="H11" s="86">
        <v>326722561.98072976</v>
      </c>
      <c r="I11" s="172">
        <f t="shared" ref="I11:I28" si="0">H11/H$30</f>
        <v>0.19463388946237062</v>
      </c>
      <c r="J11" s="86">
        <v>13587255.843436237</v>
      </c>
      <c r="K11" s="95">
        <v>347077122.15746737</v>
      </c>
      <c r="L11" s="96">
        <v>1.0867376641007089</v>
      </c>
      <c r="M11" s="97">
        <v>1.1038857427366027</v>
      </c>
      <c r="N11" s="96"/>
      <c r="O11" s="97">
        <v>1.0979121909596992</v>
      </c>
      <c r="P11" s="108">
        <v>358712683.86022913</v>
      </c>
      <c r="Q11" s="20">
        <v>-1951694.1406744719</v>
      </c>
      <c r="R11" s="115">
        <v>-5.6232290061140845E-3</v>
      </c>
      <c r="S11" s="85">
        <v>52.35650791521914</v>
      </c>
      <c r="T11" s="86">
        <v>287505157.18829328</v>
      </c>
      <c r="U11" s="14">
        <v>0.8330454201546228</v>
      </c>
      <c r="V11" s="86">
        <v>57620270.828499615</v>
      </c>
      <c r="W11" s="110">
        <v>1.1590855671086232E-2</v>
      </c>
      <c r="X11" s="88"/>
      <c r="Y11" s="88"/>
      <c r="Z11" s="88"/>
      <c r="AA11" s="88"/>
    </row>
    <row r="12" spans="1:27" x14ac:dyDescent="0.2">
      <c r="A12" s="94" t="s">
        <v>8</v>
      </c>
      <c r="B12" s="94"/>
      <c r="C12" s="114">
        <v>333472.80886741431</v>
      </c>
      <c r="D12" s="114">
        <v>4425.9913995866291</v>
      </c>
      <c r="E12" s="114">
        <v>0</v>
      </c>
      <c r="F12" s="94"/>
      <c r="G12" s="86">
        <v>581235237.61444199</v>
      </c>
      <c r="H12" s="86">
        <v>599931695.66212785</v>
      </c>
      <c r="I12" s="172">
        <f t="shared" si="0"/>
        <v>0.35738896827505334</v>
      </c>
      <c r="J12" s="86">
        <v>16735321.952043716</v>
      </c>
      <c r="K12" s="95">
        <v>564499915.66239822</v>
      </c>
      <c r="L12" s="96">
        <v>0.95079981929153634</v>
      </c>
      <c r="M12" s="97">
        <v>0.9688356888244567</v>
      </c>
      <c r="N12" s="96"/>
      <c r="O12" s="97">
        <v>0.9688356888244567</v>
      </c>
      <c r="P12" s="108">
        <v>581235237.61444199</v>
      </c>
      <c r="Q12" s="20">
        <v>0</v>
      </c>
      <c r="R12" s="115">
        <v>0</v>
      </c>
      <c r="S12" s="85">
        <v>118.90865105604108</v>
      </c>
      <c r="T12" s="86">
        <v>475833622.39551902</v>
      </c>
      <c r="U12" s="14">
        <v>0.84292948358931807</v>
      </c>
      <c r="V12" s="86">
        <v>88666293.266879261</v>
      </c>
      <c r="W12" s="110">
        <v>2.003309208308908E-2</v>
      </c>
      <c r="X12" s="88"/>
      <c r="Y12" s="88"/>
      <c r="Z12" s="88"/>
      <c r="AA12" s="88"/>
    </row>
    <row r="13" spans="1:27" x14ac:dyDescent="0.2">
      <c r="A13" s="94" t="s">
        <v>9</v>
      </c>
      <c r="B13" s="94"/>
      <c r="C13" s="114">
        <v>150445.33725800313</v>
      </c>
      <c r="D13" s="114">
        <v>605.49306129302647</v>
      </c>
      <c r="E13" s="114">
        <v>0</v>
      </c>
      <c r="F13" s="94"/>
      <c r="G13" s="86">
        <v>123311927.77690509</v>
      </c>
      <c r="H13" s="86">
        <v>111354149.26789218</v>
      </c>
      <c r="I13" s="172">
        <f t="shared" si="0"/>
        <v>6.6335459199360541E-2</v>
      </c>
      <c r="J13" s="86">
        <v>3186261.787792637</v>
      </c>
      <c r="K13" s="95">
        <v>120125665.98911245</v>
      </c>
      <c r="L13" s="96">
        <v>1.0782237338615692</v>
      </c>
      <c r="M13" s="97">
        <v>1.1073851184498322</v>
      </c>
      <c r="N13" s="96"/>
      <c r="O13" s="97">
        <v>1.0979121909596992</v>
      </c>
      <c r="P13" s="108">
        <v>122257077.99516489</v>
      </c>
      <c r="Q13" s="20">
        <v>-1054849.7817402035</v>
      </c>
      <c r="R13" s="115">
        <v>-8.7812190097311046E-3</v>
      </c>
      <c r="S13" s="85">
        <v>55.398213241939864</v>
      </c>
      <c r="T13" s="86">
        <v>100012834.49609302</v>
      </c>
      <c r="U13" s="14">
        <v>0.83994414149233609</v>
      </c>
      <c r="V13" s="86">
        <v>19057981.711279228</v>
      </c>
      <c r="W13" s="110">
        <v>3.147514468717616E-2</v>
      </c>
      <c r="X13" s="88"/>
      <c r="Y13" s="88"/>
      <c r="Z13" s="88"/>
      <c r="AA13" s="88"/>
    </row>
    <row r="14" spans="1:27" x14ac:dyDescent="0.2">
      <c r="A14" s="94" t="s">
        <v>10</v>
      </c>
      <c r="B14" s="94"/>
      <c r="C14" s="114">
        <v>88435.475626913962</v>
      </c>
      <c r="D14" s="114">
        <v>2017.505440047735</v>
      </c>
      <c r="E14" s="114">
        <v>0</v>
      </c>
      <c r="F14" s="94"/>
      <c r="G14" s="86">
        <v>169918233.41309887</v>
      </c>
      <c r="H14" s="86">
        <v>170165400.98977146</v>
      </c>
      <c r="I14" s="172">
        <f t="shared" si="0"/>
        <v>0.10137026854152968</v>
      </c>
      <c r="J14" s="86">
        <v>5004060.3875323916</v>
      </c>
      <c r="K14" s="95">
        <v>164914173.02556649</v>
      </c>
      <c r="L14" s="96">
        <v>0.98915915993859371</v>
      </c>
      <c r="M14" s="97">
        <v>0.99854748629724421</v>
      </c>
      <c r="N14" s="96"/>
      <c r="O14" s="97">
        <v>0.99854748629724421</v>
      </c>
      <c r="P14" s="108">
        <v>169918233.41309887</v>
      </c>
      <c r="Q14" s="20">
        <v>0</v>
      </c>
      <c r="R14" s="115">
        <v>0</v>
      </c>
      <c r="S14" s="85">
        <v>31.40815803023245</v>
      </c>
      <c r="T14" s="86">
        <v>33331144.727626607</v>
      </c>
      <c r="U14" s="14">
        <v>0.2021120690606702</v>
      </c>
      <c r="V14" s="86">
        <v>131583028.29793985</v>
      </c>
      <c r="W14" s="110">
        <v>6.5220656007166228E-2</v>
      </c>
      <c r="X14" s="88"/>
      <c r="Y14" s="88"/>
      <c r="Z14" s="88"/>
      <c r="AA14" s="88"/>
    </row>
    <row r="15" spans="1:27" x14ac:dyDescent="0.2">
      <c r="A15" s="94" t="s">
        <v>11</v>
      </c>
      <c r="B15" s="94"/>
      <c r="C15" s="114">
        <v>5562.8162275746108</v>
      </c>
      <c r="D15" s="114">
        <v>2301.7259385733005</v>
      </c>
      <c r="E15" s="114">
        <v>7887971.4218801269</v>
      </c>
      <c r="F15" s="94"/>
      <c r="G15" s="86">
        <v>154759332.45440522</v>
      </c>
      <c r="H15" s="86">
        <v>167045921.54838061</v>
      </c>
      <c r="I15" s="172">
        <f t="shared" si="0"/>
        <v>9.9511944423675794E-2</v>
      </c>
      <c r="J15" s="86">
        <v>2808316.9959739805</v>
      </c>
      <c r="K15" s="95">
        <v>151951015.45843124</v>
      </c>
      <c r="L15" s="96">
        <v>0.95448252682754564</v>
      </c>
      <c r="M15" s="97">
        <v>0.9264478355407384</v>
      </c>
      <c r="N15" s="96"/>
      <c r="O15" s="97">
        <v>0.9264478355407384</v>
      </c>
      <c r="P15" s="108">
        <v>154759332.45440522</v>
      </c>
      <c r="Q15" s="20">
        <v>0</v>
      </c>
      <c r="R15" s="115">
        <v>0</v>
      </c>
      <c r="S15" s="85">
        <v>107.61615162054899</v>
      </c>
      <c r="T15" s="86">
        <v>7183786.4950070353</v>
      </c>
      <c r="U15" s="14">
        <v>4.7276989056860112E-2</v>
      </c>
      <c r="V15" s="86">
        <v>144767228.96342421</v>
      </c>
      <c r="W15" s="110"/>
      <c r="X15" s="110">
        <v>18.352909920776362</v>
      </c>
      <c r="Y15" s="110">
        <v>8.2400000000000001E-2</v>
      </c>
      <c r="Z15" s="110">
        <v>8.7999999999972545E-3</v>
      </c>
      <c r="AA15" s="110">
        <f>SUM(X15:Z15)</f>
        <v>18.444109920776359</v>
      </c>
    </row>
    <row r="16" spans="1:27" x14ac:dyDescent="0.2">
      <c r="A16" s="94" t="s">
        <v>12</v>
      </c>
      <c r="B16" s="94"/>
      <c r="C16" s="114">
        <v>18379.672954545607</v>
      </c>
      <c r="D16" s="114">
        <v>589.00101302817416</v>
      </c>
      <c r="E16" s="114">
        <v>0</v>
      </c>
      <c r="F16" s="94"/>
      <c r="G16" s="86">
        <v>24683719.172231026</v>
      </c>
      <c r="H16" s="86">
        <v>24498787.385631386</v>
      </c>
      <c r="I16" s="172">
        <f t="shared" si="0"/>
        <v>1.4594322005403273E-2</v>
      </c>
      <c r="J16" s="86">
        <v>868744.96758241765</v>
      </c>
      <c r="K16" s="95">
        <v>23814974.204648606</v>
      </c>
      <c r="L16" s="96">
        <v>1.0100027079798537</v>
      </c>
      <c r="M16" s="97">
        <v>1.0075486098021367</v>
      </c>
      <c r="N16" s="96"/>
      <c r="O16" s="97">
        <v>1.0075486098021367</v>
      </c>
      <c r="P16" s="108">
        <v>24683719.172231026</v>
      </c>
      <c r="Q16" s="20">
        <v>0</v>
      </c>
      <c r="R16" s="115">
        <v>0</v>
      </c>
      <c r="S16" s="85">
        <v>25.602338173431729</v>
      </c>
      <c r="T16" s="86">
        <v>5646751.2299922453</v>
      </c>
      <c r="U16" s="14">
        <v>0.23710927341210461</v>
      </c>
      <c r="V16" s="86">
        <v>18168222.974656366</v>
      </c>
      <c r="W16" s="110">
        <v>3.0845826361570808E-2</v>
      </c>
      <c r="X16" s="110"/>
      <c r="Y16" s="110"/>
      <c r="Z16" s="110"/>
      <c r="AA16" s="110"/>
    </row>
    <row r="17" spans="1:27" x14ac:dyDescent="0.2">
      <c r="A17" s="94" t="s">
        <v>13</v>
      </c>
      <c r="B17" s="94"/>
      <c r="C17" s="114">
        <v>1772.2414314449743</v>
      </c>
      <c r="D17" s="114">
        <v>1043.8583328900424</v>
      </c>
      <c r="E17" s="114">
        <v>2771740.1652700678</v>
      </c>
      <c r="F17" s="94"/>
      <c r="G17" s="86">
        <v>32041885.371297996</v>
      </c>
      <c r="H17" s="86">
        <v>35423286.078606561</v>
      </c>
      <c r="I17" s="172">
        <f t="shared" si="0"/>
        <v>2.1102221729713561E-2</v>
      </c>
      <c r="J17" s="86">
        <v>632711.69553574524</v>
      </c>
      <c r="K17" s="95">
        <v>31409173.675762251</v>
      </c>
      <c r="L17" s="96">
        <v>0.93461432333513561</v>
      </c>
      <c r="M17" s="97">
        <v>0.90454299751285028</v>
      </c>
      <c r="N17" s="96"/>
      <c r="O17" s="97">
        <v>0.90454299751285028</v>
      </c>
      <c r="P17" s="108">
        <v>32041885.371297996</v>
      </c>
      <c r="Q17" s="20">
        <v>0</v>
      </c>
      <c r="R17" s="115">
        <v>0</v>
      </c>
      <c r="S17" s="85">
        <v>106.69848097800896</v>
      </c>
      <c r="T17" s="86">
        <v>2269145.6239376515</v>
      </c>
      <c r="U17" s="14">
        <v>7.224467753790989E-2</v>
      </c>
      <c r="V17" s="86">
        <v>29140028.0518246</v>
      </c>
      <c r="W17" s="110">
        <v>0</v>
      </c>
      <c r="X17" s="110">
        <v>10.513261097468458</v>
      </c>
      <c r="Y17" s="110">
        <v>8.2400000000000001E-2</v>
      </c>
      <c r="Z17" s="110"/>
      <c r="AA17" s="110">
        <f t="shared" ref="AA17:AA21" si="1">SUM(X17:Z17)</f>
        <v>10.595661097468458</v>
      </c>
    </row>
    <row r="18" spans="1:27" x14ac:dyDescent="0.2">
      <c r="A18" s="94" t="s">
        <v>14</v>
      </c>
      <c r="B18" s="94"/>
      <c r="C18" s="114">
        <v>5444.6490150307964</v>
      </c>
      <c r="D18" s="114">
        <v>132.82762122802433</v>
      </c>
      <c r="E18" s="114">
        <v>0</v>
      </c>
      <c r="F18" s="94"/>
      <c r="G18" s="86">
        <v>14941715.214922097</v>
      </c>
      <c r="H18" s="86">
        <v>15691997.671067327</v>
      </c>
      <c r="I18" s="172">
        <f t="shared" si="0"/>
        <v>9.3479756085361292E-3</v>
      </c>
      <c r="J18" s="86">
        <v>421651.48263126856</v>
      </c>
      <c r="K18" s="95">
        <v>14520063.732290829</v>
      </c>
      <c r="L18" s="96">
        <v>0.94078337840643789</v>
      </c>
      <c r="M18" s="97">
        <v>0.95218693808955945</v>
      </c>
      <c r="N18" s="96"/>
      <c r="O18" s="97">
        <v>0.95218693808955945</v>
      </c>
      <c r="P18" s="108">
        <v>14941715.214922097</v>
      </c>
      <c r="Q18" s="20">
        <v>0</v>
      </c>
      <c r="R18" s="115">
        <v>0</v>
      </c>
      <c r="S18" s="85">
        <v>4.772414447864346</v>
      </c>
      <c r="T18" s="86">
        <v>311809.45947460027</v>
      </c>
      <c r="U18" s="14">
        <v>2.1474386423055054E-2</v>
      </c>
      <c r="V18" s="86">
        <v>14208254.272816228</v>
      </c>
      <c r="W18" s="110">
        <v>0.10696761819158838</v>
      </c>
      <c r="X18" s="110"/>
      <c r="Y18" s="110"/>
      <c r="Z18" s="110"/>
      <c r="AA18" s="110"/>
    </row>
    <row r="19" spans="1:27" x14ac:dyDescent="0.2">
      <c r="A19" s="94" t="s">
        <v>15</v>
      </c>
      <c r="B19" s="94"/>
      <c r="C19" s="114">
        <v>23719.45530587027</v>
      </c>
      <c r="D19" s="114">
        <v>20.59875087801819</v>
      </c>
      <c r="E19" s="114">
        <v>0</v>
      </c>
      <c r="F19" s="94"/>
      <c r="G19" s="86">
        <v>6701274.2203607</v>
      </c>
      <c r="H19" s="86">
        <v>6650664.9513960658</v>
      </c>
      <c r="I19" s="172">
        <f t="shared" si="0"/>
        <v>3.9619081680610452E-3</v>
      </c>
      <c r="J19" s="86">
        <v>2920399.912797852</v>
      </c>
      <c r="K19" s="95">
        <v>3780874.3075628481</v>
      </c>
      <c r="L19" s="96">
        <v>1.0793776967392883</v>
      </c>
      <c r="M19" s="97">
        <v>1.0076096554757297</v>
      </c>
      <c r="N19" s="96"/>
      <c r="O19" s="97">
        <v>1.0076096554757297</v>
      </c>
      <c r="P19" s="108">
        <v>6701274.2203607</v>
      </c>
      <c r="Q19" s="20">
        <v>0</v>
      </c>
      <c r="R19" s="115">
        <v>0</v>
      </c>
      <c r="S19" s="85">
        <v>3.5969738326884646</v>
      </c>
      <c r="T19" s="86">
        <v>1023819.120730067</v>
      </c>
      <c r="U19" s="14">
        <v>0.2707889862093884</v>
      </c>
      <c r="V19" s="86">
        <v>2757055.1868327814</v>
      </c>
      <c r="W19" s="110">
        <v>0.13384574643188454</v>
      </c>
      <c r="X19" s="110"/>
      <c r="Y19" s="110"/>
      <c r="Z19" s="110"/>
      <c r="AA19" s="110"/>
    </row>
    <row r="20" spans="1:27" x14ac:dyDescent="0.2">
      <c r="A20" s="94" t="s">
        <v>18</v>
      </c>
      <c r="B20" s="94"/>
      <c r="C20" s="114">
        <v>5944.4784787599256</v>
      </c>
      <c r="D20" s="114">
        <v>26.193559422418929</v>
      </c>
      <c r="E20" s="114">
        <v>0</v>
      </c>
      <c r="F20" s="94"/>
      <c r="G20" s="86">
        <v>3635275.1044825278</v>
      </c>
      <c r="H20" s="86">
        <v>3279003.906624937</v>
      </c>
      <c r="I20" s="172">
        <f t="shared" si="0"/>
        <v>1.9533554096774043E-3</v>
      </c>
      <c r="J20" s="86">
        <v>129352.67116703512</v>
      </c>
      <c r="K20" s="95">
        <v>3505922.4333154927</v>
      </c>
      <c r="L20" s="96">
        <v>1.0875171711407703</v>
      </c>
      <c r="M20" s="97">
        <v>1.1086522639200815</v>
      </c>
      <c r="N20" s="96"/>
      <c r="O20" s="97">
        <v>1.0979121909596992</v>
      </c>
      <c r="P20" s="108">
        <v>3600058.3632879974</v>
      </c>
      <c r="Q20" s="20">
        <v>-35216.74119453039</v>
      </c>
      <c r="R20" s="115">
        <v>-1.0044928792456626E-2</v>
      </c>
      <c r="S20" s="85">
        <v>37.501917001609058</v>
      </c>
      <c r="T20" s="86">
        <v>2675152.0623396719</v>
      </c>
      <c r="U20" s="14">
        <v>0.7707804405348111</v>
      </c>
      <c r="V20" s="86">
        <v>795553.62978129042</v>
      </c>
      <c r="W20" s="110">
        <v>3.037210853826839E-2</v>
      </c>
      <c r="X20" s="110"/>
      <c r="Y20" s="110"/>
      <c r="Z20" s="110"/>
      <c r="AA20" s="110"/>
    </row>
    <row r="21" spans="1:27" x14ac:dyDescent="0.2">
      <c r="A21" s="94" t="s">
        <v>22</v>
      </c>
      <c r="B21" s="94"/>
      <c r="C21" s="114">
        <v>1507.6798537044374</v>
      </c>
      <c r="D21" s="114">
        <v>20.331529690681851</v>
      </c>
      <c r="E21" s="114">
        <v>204486.93674771281</v>
      </c>
      <c r="F21" s="94"/>
      <c r="G21" s="86">
        <v>6046176.2139845639</v>
      </c>
      <c r="H21" s="86">
        <v>7410873.4427332599</v>
      </c>
      <c r="I21" s="172">
        <f t="shared" si="0"/>
        <v>4.4147766035136475E-3</v>
      </c>
      <c r="J21" s="86">
        <v>191854.16700743459</v>
      </c>
      <c r="K21" s="95">
        <v>5854322.0469771298</v>
      </c>
      <c r="L21" s="96">
        <v>0.80700059554582293</v>
      </c>
      <c r="M21" s="97">
        <v>0.81585203966924424</v>
      </c>
      <c r="N21" s="96"/>
      <c r="O21" s="97">
        <v>0.81585203966924424</v>
      </c>
      <c r="P21" s="108">
        <v>6046176.2139845639</v>
      </c>
      <c r="Q21" s="20">
        <v>0</v>
      </c>
      <c r="R21" s="115">
        <v>0</v>
      </c>
      <c r="S21" s="85">
        <v>198.03</v>
      </c>
      <c r="T21" s="86">
        <v>3582790.0971490769</v>
      </c>
      <c r="U21" s="14">
        <v>0.61199060598298405</v>
      </c>
      <c r="V21" s="86">
        <v>2271531.9498280524</v>
      </c>
      <c r="W21" s="110"/>
      <c r="X21" s="110">
        <v>11.108445292182996</v>
      </c>
      <c r="Y21" s="110">
        <v>8.2400000000000001E-2</v>
      </c>
      <c r="Z21" s="110"/>
      <c r="AA21" s="110">
        <f t="shared" si="1"/>
        <v>11.190845292182996</v>
      </c>
    </row>
    <row r="22" spans="1:27" x14ac:dyDescent="0.2">
      <c r="A22" s="94" t="s">
        <v>16</v>
      </c>
      <c r="B22" s="94"/>
      <c r="C22" s="114">
        <v>824.65476900801764</v>
      </c>
      <c r="D22" s="114">
        <v>15132.13288540199</v>
      </c>
      <c r="E22" s="114">
        <v>29457614.892848302</v>
      </c>
      <c r="F22" s="94"/>
      <c r="G22" s="86">
        <v>58667225.491331451</v>
      </c>
      <c r="H22" s="86">
        <v>65690134.079891622</v>
      </c>
      <c r="I22" s="172">
        <f t="shared" si="0"/>
        <v>3.9132670292993194E-2</v>
      </c>
      <c r="J22" s="86">
        <v>1286668.018632547</v>
      </c>
      <c r="K22" s="95">
        <v>57380557.472698905</v>
      </c>
      <c r="L22" s="96">
        <v>0.97338599410660898</v>
      </c>
      <c r="M22" s="97">
        <v>0.89309035996152808</v>
      </c>
      <c r="N22" s="96"/>
      <c r="O22" s="97">
        <v>0.89309035996152808</v>
      </c>
      <c r="P22" s="108">
        <v>58667225.491331451</v>
      </c>
      <c r="Q22" s="20">
        <v>0</v>
      </c>
      <c r="R22" s="115">
        <v>0</v>
      </c>
      <c r="S22" s="166" t="s">
        <v>110</v>
      </c>
      <c r="T22" s="86">
        <v>10736031.117239103</v>
      </c>
      <c r="U22" s="14">
        <v>0.18710224490842911</v>
      </c>
      <c r="V22" s="86">
        <v>46644526.355459802</v>
      </c>
      <c r="W22" s="110"/>
      <c r="X22" s="166" t="s">
        <v>110</v>
      </c>
      <c r="Y22" s="167"/>
      <c r="Z22" s="167"/>
      <c r="AA22" s="167" t="s">
        <v>110</v>
      </c>
    </row>
    <row r="23" spans="1:27" x14ac:dyDescent="0.2">
      <c r="A23" s="94" t="s">
        <v>66</v>
      </c>
      <c r="B23" s="94"/>
      <c r="C23" s="114">
        <v>15311.903572352236</v>
      </c>
      <c r="D23" s="114">
        <v>92.804244895154866</v>
      </c>
      <c r="E23" s="114">
        <v>0</v>
      </c>
      <c r="F23" s="94"/>
      <c r="G23" s="86">
        <v>5920185.4326294828</v>
      </c>
      <c r="H23" s="86">
        <v>6727177.7853735602</v>
      </c>
      <c r="I23" s="172">
        <f t="shared" si="0"/>
        <v>4.0074880948972784E-3</v>
      </c>
      <c r="J23" s="86">
        <v>267551.78052627074</v>
      </c>
      <c r="K23" s="95">
        <v>5652633.6521032117</v>
      </c>
      <c r="L23" s="96" t="s">
        <v>120</v>
      </c>
      <c r="M23" s="97">
        <v>0.88003998430089581</v>
      </c>
      <c r="N23" s="96"/>
      <c r="O23" s="97">
        <v>0.88003998430089581</v>
      </c>
      <c r="P23" s="108">
        <v>5920185.4326294828</v>
      </c>
      <c r="Q23" s="20">
        <v>0</v>
      </c>
      <c r="R23" s="115">
        <v>0</v>
      </c>
      <c r="S23" s="85">
        <v>30.763830383080876</v>
      </c>
      <c r="T23" s="86">
        <v>5652633.6521032117</v>
      </c>
      <c r="U23" s="14">
        <v>1</v>
      </c>
      <c r="V23" s="86">
        <v>0</v>
      </c>
      <c r="W23" s="110"/>
      <c r="X23" s="110"/>
      <c r="Y23" s="15"/>
      <c r="Z23" s="15"/>
      <c r="AA23" s="15"/>
    </row>
    <row r="24" spans="1:27" x14ac:dyDescent="0.2">
      <c r="A24" s="94" t="s">
        <v>67</v>
      </c>
      <c r="B24" s="94"/>
      <c r="C24" s="114">
        <v>1338.5189081990445</v>
      </c>
      <c r="D24" s="114">
        <v>43.284078687074945</v>
      </c>
      <c r="E24" s="114">
        <v>0</v>
      </c>
      <c r="F24" s="94"/>
      <c r="G24" s="86">
        <v>1105887.1264834644</v>
      </c>
      <c r="H24" s="86">
        <v>1850283.9707042857</v>
      </c>
      <c r="I24" s="172">
        <f t="shared" si="0"/>
        <v>1.1022439455812502E-3</v>
      </c>
      <c r="J24" s="86">
        <v>46672.811500172022</v>
      </c>
      <c r="K24" s="95">
        <v>1059214.3149832922</v>
      </c>
      <c r="L24" s="96" t="s">
        <v>120</v>
      </c>
      <c r="M24" s="97">
        <v>0.59768508185396174</v>
      </c>
      <c r="N24" s="96"/>
      <c r="O24" s="97">
        <v>0.69499999999999995</v>
      </c>
      <c r="P24" s="108">
        <v>1285947.3596394784</v>
      </c>
      <c r="Q24" s="20">
        <v>180060.233156014</v>
      </c>
      <c r="R24" s="115">
        <v>0.16999414623550874</v>
      </c>
      <c r="S24" s="85">
        <v>30.242705199393782</v>
      </c>
      <c r="T24" s="86">
        <v>485765.19293373759</v>
      </c>
      <c r="U24" s="14">
        <v>0.39197544536284057</v>
      </c>
      <c r="V24" s="86">
        <v>753509.35520556883</v>
      </c>
      <c r="W24" s="110">
        <v>1.7408464684049618E-2</v>
      </c>
      <c r="X24" s="110"/>
      <c r="Y24" s="15"/>
      <c r="Z24" s="15"/>
      <c r="AA24" s="15"/>
    </row>
    <row r="25" spans="1:27" x14ac:dyDescent="0.2">
      <c r="A25" s="94" t="s">
        <v>68</v>
      </c>
      <c r="B25" s="94"/>
      <c r="C25" s="114">
        <v>193.59999999999997</v>
      </c>
      <c r="D25" s="114">
        <v>142.27159249812493</v>
      </c>
      <c r="E25" s="114">
        <v>410748.84242995875</v>
      </c>
      <c r="F25" s="94"/>
      <c r="G25" s="86">
        <v>1477495.0178693775</v>
      </c>
      <c r="H25" s="86">
        <v>3466977.4827776179</v>
      </c>
      <c r="I25" s="172">
        <f t="shared" si="0"/>
        <v>2.0653342948237113E-3</v>
      </c>
      <c r="J25" s="86">
        <v>57369.330099401239</v>
      </c>
      <c r="K25" s="95">
        <v>1420125.6877699762</v>
      </c>
      <c r="L25" s="96" t="s">
        <v>120</v>
      </c>
      <c r="M25" s="97">
        <v>0.42616227685611086</v>
      </c>
      <c r="N25" s="96"/>
      <c r="O25" s="97">
        <v>0.61499999999999999</v>
      </c>
      <c r="P25" s="108">
        <v>2132191.1519082352</v>
      </c>
      <c r="Q25" s="20">
        <v>654696.13403885765</v>
      </c>
      <c r="R25" s="115">
        <v>0.46101281011748135</v>
      </c>
      <c r="S25" s="85">
        <v>209.82959255849363</v>
      </c>
      <c r="T25" s="86">
        <v>487476.10943189228</v>
      </c>
      <c r="U25" s="14">
        <v>0.23494842029707863</v>
      </c>
      <c r="V25" s="86">
        <v>1587345.7123769417</v>
      </c>
      <c r="W25" s="110"/>
      <c r="X25" s="110">
        <v>3.8645165814377607</v>
      </c>
      <c r="Y25" s="110">
        <v>8.2400000000000001E-2</v>
      </c>
      <c r="Z25" s="15"/>
      <c r="AA25" s="110">
        <f t="shared" ref="AA25" si="2">SUM(X25:Z25)</f>
        <v>3.9469165814377605</v>
      </c>
    </row>
    <row r="26" spans="1:27" x14ac:dyDescent="0.2">
      <c r="A26" s="94" t="s">
        <v>69</v>
      </c>
      <c r="B26" s="94"/>
      <c r="C26" s="114">
        <v>37768.854836221115</v>
      </c>
      <c r="D26" s="114">
        <v>287.24041877598773</v>
      </c>
      <c r="E26" s="114">
        <v>0</v>
      </c>
      <c r="F26" s="94"/>
      <c r="G26" s="86">
        <v>17572957.374432866</v>
      </c>
      <c r="H26" s="86">
        <v>22245109.02912166</v>
      </c>
      <c r="I26" s="172">
        <f t="shared" si="0"/>
        <v>1.3251769530712155E-2</v>
      </c>
      <c r="J26" s="86">
        <v>744839.11142988445</v>
      </c>
      <c r="K26" s="95">
        <v>16828118.263002981</v>
      </c>
      <c r="L26" s="96" t="s">
        <v>120</v>
      </c>
      <c r="M26" s="97">
        <v>0.78996948728943706</v>
      </c>
      <c r="N26" s="96"/>
      <c r="O26" s="97">
        <v>0.85</v>
      </c>
      <c r="P26" s="108">
        <v>18908342.674753409</v>
      </c>
      <c r="Q26" s="20">
        <v>1335385.3003205433</v>
      </c>
      <c r="R26" s="115">
        <v>7.9354404304159173E-2</v>
      </c>
      <c r="S26" s="85">
        <v>40.07601775344348</v>
      </c>
      <c r="T26" s="86">
        <v>18163503.563323524</v>
      </c>
      <c r="U26" s="14">
        <v>1</v>
      </c>
      <c r="V26" s="109">
        <v>0</v>
      </c>
      <c r="W26" s="110"/>
      <c r="X26" s="110"/>
      <c r="Y26" s="15"/>
      <c r="Z26" s="15"/>
      <c r="AA26" s="15"/>
    </row>
    <row r="27" spans="1:27" x14ac:dyDescent="0.2">
      <c r="A27" s="94" t="s">
        <v>70</v>
      </c>
      <c r="B27" s="94"/>
      <c r="C27" s="114">
        <v>4338.8425960310306</v>
      </c>
      <c r="D27" s="114">
        <v>103.5130373005651</v>
      </c>
      <c r="E27" s="114">
        <v>0</v>
      </c>
      <c r="F27" s="94"/>
      <c r="G27" s="86">
        <v>3996165.3234719955</v>
      </c>
      <c r="H27" s="86">
        <v>5369086.1688054092</v>
      </c>
      <c r="I27" s="172">
        <f t="shared" si="0"/>
        <v>3.198451057551544E-3</v>
      </c>
      <c r="J27" s="86">
        <v>150944.77418867973</v>
      </c>
      <c r="K27" s="95">
        <v>3845220.5492833159</v>
      </c>
      <c r="L27" s="96" t="s">
        <v>120</v>
      </c>
      <c r="M27" s="97">
        <v>0.74429152333033222</v>
      </c>
      <c r="N27" s="96"/>
      <c r="O27" s="97">
        <v>0.78500000000000003</v>
      </c>
      <c r="P27" s="108">
        <v>4214732.642512246</v>
      </c>
      <c r="Q27" s="20">
        <v>218567.3190402505</v>
      </c>
      <c r="R27" s="115">
        <v>5.6841295899395877E-2</v>
      </c>
      <c r="S27" s="85">
        <v>40.824394272299017</v>
      </c>
      <c r="T27" s="86">
        <v>2125567.4499097946</v>
      </c>
      <c r="U27" s="14">
        <v>0.52305078876734146</v>
      </c>
      <c r="V27" s="86">
        <v>1938220.4184137718</v>
      </c>
      <c r="W27" s="110">
        <v>1.8724408721443153E-2</v>
      </c>
      <c r="X27" s="110"/>
      <c r="Y27" s="15"/>
      <c r="Z27" s="15"/>
      <c r="AA27" s="15"/>
    </row>
    <row r="28" spans="1:27" x14ac:dyDescent="0.2">
      <c r="A28" s="94" t="s">
        <v>71</v>
      </c>
      <c r="B28" s="94"/>
      <c r="C28" s="114">
        <v>364.81491330236395</v>
      </c>
      <c r="D28" s="114">
        <v>235.94113023110026</v>
      </c>
      <c r="E28" s="114">
        <v>663644.2019348524</v>
      </c>
      <c r="F28" s="94"/>
      <c r="G28" s="86">
        <v>3511732.0033634952</v>
      </c>
      <c r="H28" s="86">
        <v>6580898.7963000154</v>
      </c>
      <c r="I28" s="172">
        <f t="shared" si="0"/>
        <v>3.9203473464365498E-3</v>
      </c>
      <c r="J28" s="86">
        <v>104629.64866742461</v>
      </c>
      <c r="K28" s="95">
        <v>3407102.3546960708</v>
      </c>
      <c r="L28" s="96" t="s">
        <v>120</v>
      </c>
      <c r="M28" s="97">
        <v>0.53362498224982569</v>
      </c>
      <c r="N28" s="96"/>
      <c r="O28" s="97">
        <v>0.67300000000000004</v>
      </c>
      <c r="P28" s="108">
        <v>4428944.889909911</v>
      </c>
      <c r="Q28" s="20">
        <v>917212.88654641574</v>
      </c>
      <c r="R28" s="115">
        <v>0.26920614383134239</v>
      </c>
      <c r="S28" s="85">
        <v>208.51253145976548</v>
      </c>
      <c r="T28" s="86">
        <v>912821.77304340934</v>
      </c>
      <c r="U28" s="14">
        <v>0.21109047840395936</v>
      </c>
      <c r="V28" s="86">
        <v>3411493.4681990771</v>
      </c>
      <c r="W28" s="110"/>
      <c r="X28" s="110">
        <v>5.140545880236548</v>
      </c>
      <c r="Y28" s="110">
        <v>8.2400000000000001E-2</v>
      </c>
      <c r="Z28" s="15"/>
      <c r="AA28" s="110">
        <f t="shared" ref="AA28" si="3">SUM(X28:Z28)</f>
        <v>5.2229458802365478</v>
      </c>
    </row>
    <row r="29" spans="1:27" s="4" customFormat="1" x14ac:dyDescent="0.2">
      <c r="A29" s="105"/>
      <c r="B29" s="105"/>
      <c r="C29" s="118"/>
      <c r="D29" s="118"/>
      <c r="E29" s="118"/>
      <c r="F29" s="105"/>
      <c r="G29" s="106"/>
      <c r="H29" s="106"/>
      <c r="I29" s="106"/>
      <c r="J29" s="106"/>
      <c r="K29" s="119"/>
      <c r="L29" s="120"/>
      <c r="M29" s="121"/>
      <c r="N29" s="122"/>
      <c r="O29" s="121"/>
      <c r="P29" s="107"/>
      <c r="Q29" s="107"/>
      <c r="R29" s="123"/>
      <c r="S29" s="124"/>
      <c r="T29" s="106"/>
      <c r="U29" s="106"/>
      <c r="V29" s="106"/>
      <c r="W29" s="125"/>
      <c r="X29" s="125"/>
      <c r="Y29" s="105"/>
      <c r="Z29" s="30"/>
      <c r="AA29" s="30"/>
    </row>
    <row r="30" spans="1:27" x14ac:dyDescent="0.2">
      <c r="A30" s="30"/>
      <c r="B30" s="30"/>
      <c r="C30" s="53">
        <v>1386521.8862788877</v>
      </c>
      <c r="D30" s="53">
        <v>34267.266491965689</v>
      </c>
      <c r="E30" s="53">
        <v>41396206.461111017</v>
      </c>
      <c r="F30" s="53"/>
      <c r="G30" s="53">
        <v>1678651970.0306165</v>
      </c>
      <c r="H30" s="53">
        <v>1678651970.0306168</v>
      </c>
      <c r="I30" s="174">
        <f>SUM(I10:I28)</f>
        <v>1.0000000000000002</v>
      </c>
      <c r="J30" s="53">
        <v>54181724.618537568</v>
      </c>
      <c r="K30" s="53">
        <v>1624470245.4120789</v>
      </c>
      <c r="L30" s="59"/>
      <c r="M30" s="60"/>
      <c r="N30" s="59"/>
      <c r="O30" s="59"/>
      <c r="P30" s="58">
        <f>SUM(P10:P28)</f>
        <v>1678651970.0306165</v>
      </c>
      <c r="Q30" s="149">
        <v>0</v>
      </c>
      <c r="R30" s="59"/>
      <c r="S30" s="76"/>
      <c r="T30" s="127">
        <f>SUM(T10:T28)</f>
        <v>1061099700.968662</v>
      </c>
      <c r="U30" s="127"/>
      <c r="V30" s="127">
        <f>SUM(V10:V28)</f>
        <v>563370544.4434166</v>
      </c>
      <c r="W30" s="71"/>
      <c r="X30" s="30"/>
      <c r="Y30" s="30"/>
      <c r="Z30" s="31"/>
      <c r="AA30" s="31"/>
    </row>
    <row r="31" spans="1:27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64"/>
      <c r="Q31" s="62"/>
      <c r="R31" s="31"/>
      <c r="S31" s="31"/>
      <c r="T31" s="31"/>
      <c r="U31" s="31"/>
      <c r="V31" s="31"/>
      <c r="W31" s="31"/>
      <c r="X31" s="31"/>
      <c r="Y31" s="31"/>
      <c r="Z31" s="31"/>
      <c r="AA31" s="31"/>
    </row>
    <row r="32" spans="1:27" x14ac:dyDescent="0.2">
      <c r="A32" s="59" t="s">
        <v>111</v>
      </c>
      <c r="B32" s="30"/>
      <c r="C32" s="30"/>
      <c r="D32" s="30"/>
      <c r="E32" s="31"/>
      <c r="F32" s="31"/>
      <c r="G32" s="31"/>
      <c r="H32" s="31"/>
      <c r="I32" s="31"/>
      <c r="J32" s="128"/>
      <c r="K32" s="31"/>
      <c r="L32" s="31"/>
      <c r="M32" s="31"/>
      <c r="N32" s="31"/>
      <c r="O32" s="31"/>
      <c r="P32" s="65"/>
      <c r="Q32" s="64"/>
      <c r="R32" s="31"/>
      <c r="S32" s="31"/>
      <c r="T32" s="31"/>
      <c r="U32" s="66" t="s">
        <v>17</v>
      </c>
      <c r="V32" s="63">
        <v>1624470245.4120786</v>
      </c>
      <c r="W32" s="31"/>
      <c r="X32" s="23"/>
      <c r="Y32" s="126"/>
      <c r="Z32" s="31"/>
      <c r="AA32" s="31"/>
    </row>
    <row r="33" spans="1:27" x14ac:dyDescent="0.2">
      <c r="A33" s="30"/>
      <c r="B33" s="30"/>
      <c r="C33" s="59"/>
      <c r="D33" s="59"/>
      <c r="E33" s="31"/>
      <c r="F33" s="31"/>
      <c r="G33" s="69"/>
      <c r="H33" s="30"/>
      <c r="I33" s="30"/>
      <c r="J33" s="129"/>
      <c r="K33" s="31"/>
      <c r="L33" s="46"/>
      <c r="M33" s="31"/>
      <c r="N33" s="31"/>
      <c r="O33" s="31"/>
      <c r="P33" s="31"/>
      <c r="Q33" s="64"/>
      <c r="R33" s="130"/>
      <c r="S33" s="31"/>
      <c r="T33" s="31"/>
      <c r="U33" s="66" t="s">
        <v>4</v>
      </c>
      <c r="V33" s="63">
        <v>54181724.618537568</v>
      </c>
      <c r="W33" s="31"/>
      <c r="X33" s="31"/>
      <c r="Y33" s="31"/>
      <c r="Z33" s="31"/>
      <c r="AA33" s="31"/>
    </row>
    <row r="34" spans="1:27" x14ac:dyDescent="0.2">
      <c r="A34" s="30"/>
      <c r="B34" s="30"/>
      <c r="C34" s="131"/>
      <c r="D34" s="132"/>
      <c r="E34" s="31"/>
      <c r="F34" s="31"/>
      <c r="G34" s="69"/>
      <c r="H34" s="30"/>
      <c r="I34" s="30"/>
      <c r="J34" s="129"/>
      <c r="K34" s="31"/>
      <c r="L34" s="31"/>
      <c r="M34" s="64"/>
      <c r="N34" s="31"/>
      <c r="O34" s="72"/>
      <c r="P34" s="64"/>
      <c r="Q34" s="31"/>
      <c r="R34" s="30"/>
      <c r="S34" s="73"/>
      <c r="T34" s="31"/>
      <c r="U34" s="66" t="s">
        <v>23</v>
      </c>
      <c r="V34" s="63">
        <v>1678651970.0306163</v>
      </c>
      <c r="W34" s="31"/>
      <c r="X34" s="31"/>
      <c r="Y34" s="31"/>
      <c r="Z34" s="31"/>
      <c r="AA34" s="31"/>
    </row>
    <row r="35" spans="1:27" x14ac:dyDescent="0.2">
      <c r="A35" s="30"/>
      <c r="B35" s="30"/>
      <c r="C35" s="131"/>
      <c r="D35" s="132"/>
      <c r="E35" s="31"/>
      <c r="F35" s="31"/>
      <c r="G35" s="69"/>
      <c r="H35" s="30"/>
      <c r="I35" s="30"/>
      <c r="J35" s="70"/>
      <c r="K35" s="31"/>
      <c r="L35" s="31"/>
      <c r="M35" s="64"/>
      <c r="N35" s="31"/>
      <c r="O35" s="31"/>
      <c r="P35" s="31"/>
      <c r="Q35" s="31"/>
      <c r="R35" s="75"/>
      <c r="S35" s="31"/>
      <c r="T35" s="23"/>
      <c r="U35" s="31"/>
      <c r="V35" s="31"/>
      <c r="W35" s="31"/>
      <c r="X35" s="31"/>
      <c r="Y35" s="31"/>
      <c r="Z35" s="31"/>
      <c r="AA35" s="31"/>
    </row>
    <row r="36" spans="1:27" ht="13.5" thickBot="1" x14ac:dyDescent="0.25">
      <c r="A36" s="30"/>
      <c r="B36" s="30"/>
      <c r="C36" s="131"/>
      <c r="D36" s="132"/>
      <c r="E36" s="31"/>
      <c r="F36" s="31"/>
      <c r="G36" s="69"/>
      <c r="H36" s="30"/>
      <c r="I36" s="30"/>
      <c r="J36" s="70"/>
      <c r="K36" s="31"/>
      <c r="L36" s="31"/>
      <c r="M36" s="64"/>
      <c r="N36" s="31"/>
      <c r="O36" s="31"/>
      <c r="P36" s="31"/>
      <c r="Q36" s="31"/>
      <c r="R36" s="30"/>
      <c r="S36" s="31"/>
      <c r="T36" s="77"/>
      <c r="U36" s="63"/>
      <c r="V36" s="31"/>
      <c r="W36" s="31"/>
      <c r="X36" s="31"/>
      <c r="Y36" s="31"/>
      <c r="Z36" s="31"/>
      <c r="AA36" s="31"/>
    </row>
    <row r="37" spans="1:27" ht="57.75" customHeight="1" thickBot="1" x14ac:dyDescent="0.25">
      <c r="A37" s="30"/>
      <c r="B37" s="30"/>
      <c r="C37" s="131"/>
      <c r="D37" s="132"/>
      <c r="E37" s="31"/>
      <c r="F37" s="31"/>
      <c r="G37" s="69"/>
      <c r="H37" s="30"/>
      <c r="I37" s="30"/>
      <c r="J37" s="70"/>
      <c r="K37" s="30"/>
      <c r="L37" s="30"/>
      <c r="M37" s="71"/>
      <c r="N37" s="31"/>
      <c r="O37" s="72"/>
      <c r="P37" s="31"/>
      <c r="Q37" s="31"/>
      <c r="R37" s="30"/>
      <c r="S37" s="78" t="s">
        <v>31</v>
      </c>
      <c r="T37" s="78" t="s">
        <v>72</v>
      </c>
      <c r="U37" s="78" t="s">
        <v>73</v>
      </c>
      <c r="V37" s="78" t="s">
        <v>33</v>
      </c>
      <c r="W37" s="78" t="s">
        <v>32</v>
      </c>
      <c r="X37" s="78" t="s">
        <v>74</v>
      </c>
      <c r="Y37" s="31"/>
      <c r="Z37" s="31"/>
      <c r="AA37" s="31"/>
    </row>
    <row r="38" spans="1:27" ht="13.5" thickBot="1" x14ac:dyDescent="0.25">
      <c r="A38" s="30"/>
      <c r="B38" s="30"/>
      <c r="C38" s="131"/>
      <c r="D38" s="132"/>
      <c r="E38" s="31"/>
      <c r="F38" s="31"/>
      <c r="G38" s="69"/>
      <c r="H38" s="30"/>
      <c r="I38" s="30"/>
      <c r="J38" s="70"/>
      <c r="K38" s="30"/>
      <c r="L38" s="79"/>
      <c r="M38" s="80"/>
      <c r="N38" s="31"/>
      <c r="O38" s="72"/>
      <c r="P38" s="64"/>
      <c r="Q38" s="31"/>
      <c r="R38" s="30"/>
      <c r="S38" s="32" t="s">
        <v>7</v>
      </c>
      <c r="T38" s="81">
        <v>47.11</v>
      </c>
      <c r="U38" s="81">
        <v>62.849523745657429</v>
      </c>
      <c r="V38" s="32">
        <v>3</v>
      </c>
      <c r="W38" s="81">
        <v>5.2465079152191434</v>
      </c>
      <c r="X38" s="81">
        <v>52.35650791521914</v>
      </c>
      <c r="Y38" s="31"/>
      <c r="Z38" s="31"/>
      <c r="AA38" s="31"/>
    </row>
    <row r="39" spans="1:27" ht="13.5" thickBot="1" x14ac:dyDescent="0.25">
      <c r="A39" s="30"/>
      <c r="B39" s="30"/>
      <c r="C39" s="131"/>
      <c r="D39" s="132"/>
      <c r="E39" s="31"/>
      <c r="F39" s="31"/>
      <c r="G39" s="69"/>
      <c r="H39" s="30"/>
      <c r="I39" s="30"/>
      <c r="J39" s="70"/>
      <c r="K39" s="30"/>
      <c r="L39" s="79"/>
      <c r="M39" s="75"/>
      <c r="N39" s="31"/>
      <c r="O39" s="72"/>
      <c r="P39" s="90"/>
      <c r="Q39" s="31"/>
      <c r="R39" s="30"/>
      <c r="S39" s="32" t="s">
        <v>8</v>
      </c>
      <c r="T39" s="81">
        <v>107.83</v>
      </c>
      <c r="U39" s="81">
        <v>141.06595316812326</v>
      </c>
      <c r="V39" s="32">
        <v>3</v>
      </c>
      <c r="W39" s="81">
        <v>11.078651056041087</v>
      </c>
      <c r="X39" s="81">
        <v>118.90865105604108</v>
      </c>
      <c r="Y39" s="31"/>
      <c r="Z39" s="31"/>
      <c r="AA39" s="31"/>
    </row>
    <row r="40" spans="1:27" ht="13.5" thickBot="1" x14ac:dyDescent="0.25">
      <c r="A40" s="30"/>
      <c r="B40" s="30"/>
      <c r="C40" s="131"/>
      <c r="D40" s="132"/>
      <c r="E40" s="31"/>
      <c r="F40" s="31"/>
      <c r="G40" s="69"/>
      <c r="H40" s="30"/>
      <c r="I40" s="30"/>
      <c r="J40" s="70"/>
      <c r="K40" s="30"/>
      <c r="L40" s="79"/>
      <c r="M40" s="71"/>
      <c r="N40" s="31"/>
      <c r="O40" s="31"/>
      <c r="P40" s="31"/>
      <c r="Q40" s="31"/>
      <c r="R40" s="30"/>
      <c r="S40" s="32" t="s">
        <v>9</v>
      </c>
      <c r="T40" s="81">
        <v>50.12</v>
      </c>
      <c r="U40" s="81">
        <v>65.954639725819604</v>
      </c>
      <c r="V40" s="32">
        <v>3</v>
      </c>
      <c r="W40" s="81">
        <v>5.2782132419398691</v>
      </c>
      <c r="X40" s="81">
        <v>55.398213241939864</v>
      </c>
      <c r="Y40" s="31"/>
      <c r="Z40" s="31"/>
      <c r="AA40" s="31"/>
    </row>
    <row r="41" spans="1:27" ht="13.5" thickBot="1" x14ac:dyDescent="0.25">
      <c r="A41" s="4"/>
      <c r="B41" s="4"/>
      <c r="C41" s="111"/>
      <c r="D41" s="112"/>
      <c r="G41" s="12"/>
      <c r="H41" s="4"/>
      <c r="I41" s="4"/>
      <c r="J41" s="13"/>
      <c r="M41" s="5"/>
      <c r="O41" s="4"/>
      <c r="Q41" s="6"/>
      <c r="R41" s="4"/>
      <c r="T41" s="2"/>
      <c r="U41" s="8"/>
    </row>
    <row r="42" spans="1:27" x14ac:dyDescent="0.2">
      <c r="A42" s="4"/>
      <c r="B42" s="4"/>
      <c r="C42" s="111"/>
      <c r="D42" s="112"/>
      <c r="G42" s="12"/>
      <c r="H42" s="4"/>
      <c r="I42" s="4"/>
      <c r="J42" s="13"/>
      <c r="M42" s="5"/>
      <c r="O42" s="4"/>
      <c r="Q42" s="6"/>
      <c r="R42" s="4"/>
      <c r="T42" s="2"/>
    </row>
    <row r="43" spans="1:27" x14ac:dyDescent="0.2">
      <c r="A43" s="4"/>
      <c r="B43" s="4"/>
      <c r="C43" s="111"/>
      <c r="D43" s="112"/>
      <c r="G43" s="12"/>
      <c r="H43" s="4"/>
      <c r="I43" s="4"/>
      <c r="J43" s="13"/>
      <c r="O43" s="4"/>
      <c r="Q43" s="6"/>
      <c r="R43" s="4"/>
      <c r="T43" s="2"/>
    </row>
    <row r="44" spans="1:27" x14ac:dyDescent="0.2">
      <c r="A44" s="4"/>
      <c r="B44" s="4"/>
      <c r="C44" s="111"/>
      <c r="D44" s="112"/>
      <c r="G44" s="12"/>
      <c r="H44" s="4"/>
      <c r="I44" s="4"/>
      <c r="J44" s="13"/>
      <c r="M44" s="5"/>
      <c r="O44" s="4"/>
      <c r="Q44" s="6"/>
      <c r="R44" s="4"/>
      <c r="T44" s="2"/>
    </row>
    <row r="45" spans="1:27" x14ac:dyDescent="0.2">
      <c r="A45" s="4"/>
      <c r="B45" s="4"/>
      <c r="C45" s="111"/>
      <c r="D45" s="112"/>
      <c r="G45" s="12"/>
      <c r="H45" s="4"/>
      <c r="I45" s="4"/>
      <c r="J45" s="13"/>
    </row>
    <row r="46" spans="1:27" x14ac:dyDescent="0.2">
      <c r="A46" s="4"/>
      <c r="B46" s="4"/>
      <c r="C46" s="111"/>
      <c r="D46" s="112"/>
      <c r="H46" s="4"/>
      <c r="I46" s="4"/>
      <c r="J46" s="13"/>
      <c r="M46" s="5"/>
    </row>
    <row r="47" spans="1:27" x14ac:dyDescent="0.2">
      <c r="A47" s="4"/>
      <c r="B47" s="4"/>
      <c r="C47" s="111"/>
      <c r="D47" s="112"/>
    </row>
    <row r="48" spans="1:27" x14ac:dyDescent="0.2">
      <c r="A48" s="4"/>
      <c r="B48" s="4"/>
      <c r="C48" s="111"/>
      <c r="D48" s="112"/>
    </row>
    <row r="49" spans="1:4" x14ac:dyDescent="0.2">
      <c r="A49" s="4"/>
      <c r="B49" s="4"/>
      <c r="C49" s="111"/>
      <c r="D49" s="112"/>
    </row>
    <row r="50" spans="1:4" x14ac:dyDescent="0.2">
      <c r="A50" s="4"/>
      <c r="B50" s="4"/>
      <c r="C50" s="111"/>
      <c r="D50" s="112"/>
    </row>
    <row r="51" spans="1:4" x14ac:dyDescent="0.2">
      <c r="A51" s="4"/>
      <c r="B51" s="4"/>
      <c r="C51" s="111"/>
      <c r="D51" s="112"/>
    </row>
    <row r="52" spans="1:4" x14ac:dyDescent="0.2">
      <c r="A52" s="4"/>
      <c r="B52" s="4"/>
      <c r="C52" s="111"/>
      <c r="D52" s="112"/>
    </row>
    <row r="53" spans="1:4" x14ac:dyDescent="0.2">
      <c r="A53" s="4"/>
      <c r="B53" s="4"/>
      <c r="C53" s="4"/>
      <c r="D53" s="4"/>
    </row>
    <row r="54" spans="1:4" x14ac:dyDescent="0.2">
      <c r="A54" s="4"/>
      <c r="B54" s="4"/>
      <c r="C54" s="4"/>
      <c r="D54" s="4"/>
    </row>
    <row r="55" spans="1:4" x14ac:dyDescent="0.2">
      <c r="A55" s="4"/>
      <c r="B55" s="4"/>
      <c r="C55" s="4"/>
      <c r="D55" s="4"/>
    </row>
    <row r="56" spans="1:4" x14ac:dyDescent="0.2">
      <c r="A56" s="4"/>
    </row>
    <row r="57" spans="1:4" x14ac:dyDescent="0.2">
      <c r="A57" s="4"/>
    </row>
    <row r="58" spans="1:4" x14ac:dyDescent="0.2">
      <c r="A58" s="4"/>
    </row>
    <row r="59" spans="1:4" x14ac:dyDescent="0.2">
      <c r="A59" s="4"/>
    </row>
    <row r="60" spans="1:4" x14ac:dyDescent="0.2">
      <c r="A60" s="4"/>
    </row>
    <row r="61" spans="1:4" x14ac:dyDescent="0.2">
      <c r="A61" s="4"/>
    </row>
    <row r="62" spans="1:4" x14ac:dyDescent="0.2">
      <c r="A62" s="4"/>
    </row>
    <row r="63" spans="1:4" x14ac:dyDescent="0.2">
      <c r="A63" s="4"/>
    </row>
    <row r="64" spans="1:4" x14ac:dyDescent="0.2">
      <c r="A64" s="4"/>
    </row>
    <row r="65" spans="1:1" x14ac:dyDescent="0.2">
      <c r="A65" s="4"/>
    </row>
  </sheetData>
  <conditionalFormatting sqref="U41">
    <cfRule type="expression" dxfId="3" priority="1">
      <formula>"if+$U$30&lt;&gt;$U$31"</formula>
    </cfRule>
    <cfRule type="cellIs" dxfId="2" priority="2" operator="notEqual">
      <formula>0</formula>
    </cfRule>
  </conditionalFormatting>
  <pageMargins left="0.7" right="0.7" top="0.75" bottom="0.75" header="0.3" footer="0.3"/>
  <pageSetup paperSize="17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6"/>
  <sheetViews>
    <sheetView view="pageBreakPreview" zoomScale="90" zoomScaleNormal="100" zoomScaleSheetLayoutView="90" workbookViewId="0">
      <selection activeCell="C5" sqref="C5"/>
    </sheetView>
  </sheetViews>
  <sheetFormatPr defaultRowHeight="12.75" x14ac:dyDescent="0.2"/>
  <cols>
    <col min="1" max="1" width="9.7109375" customWidth="1"/>
    <col min="2" max="2" width="3.7109375" customWidth="1"/>
    <col min="3" max="3" width="19" customWidth="1"/>
    <col min="4" max="4" width="18" bestFit="1" customWidth="1"/>
    <col min="5" max="5" width="16.140625" bestFit="1" customWidth="1"/>
    <col min="6" max="6" width="20" customWidth="1"/>
    <col min="7" max="7" width="20.7109375" customWidth="1"/>
    <col min="8" max="8" width="17" customWidth="1"/>
    <col min="9" max="10" width="16.28515625" bestFit="1" customWidth="1"/>
    <col min="11" max="11" width="16.85546875" customWidth="1"/>
    <col min="12" max="12" width="10.42578125" customWidth="1"/>
    <col min="13" max="13" width="17.5703125" customWidth="1"/>
    <col min="14" max="14" width="2" customWidth="1"/>
    <col min="15" max="15" width="18" customWidth="1"/>
    <col min="16" max="16" width="17.42578125" bestFit="1" customWidth="1"/>
    <col min="17" max="17" width="14.140625" bestFit="1" customWidth="1"/>
    <col min="18" max="18" width="16.140625" customWidth="1"/>
    <col min="19" max="19" width="14.140625" bestFit="1" customWidth="1"/>
    <col min="20" max="20" width="18.5703125" customWidth="1"/>
    <col min="21" max="21" width="13" customWidth="1"/>
    <col min="22" max="22" width="18.7109375" bestFit="1" customWidth="1"/>
    <col min="23" max="23" width="13.7109375" customWidth="1"/>
    <col min="24" max="24" width="13.28515625" customWidth="1"/>
    <col min="26" max="26" width="10" customWidth="1"/>
    <col min="27" max="27" width="13.28515625" customWidth="1"/>
  </cols>
  <sheetData>
    <row r="1" spans="1:27" s="1" customFormat="1" x14ac:dyDescent="0.2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</row>
    <row r="2" spans="1:27" x14ac:dyDescent="0.2">
      <c r="J2" s="7"/>
      <c r="S2" s="9"/>
    </row>
    <row r="3" spans="1:27" ht="23.25" x14ac:dyDescent="0.35">
      <c r="A3" s="44"/>
      <c r="B3" s="31"/>
      <c r="C3" s="44" t="s">
        <v>85</v>
      </c>
      <c r="D3" s="31"/>
      <c r="E3" s="31"/>
      <c r="F3" s="31"/>
      <c r="G3" s="31"/>
      <c r="H3" s="31"/>
      <c r="I3" s="45"/>
      <c r="J3" s="45"/>
      <c r="K3" s="45"/>
      <c r="L3" s="45"/>
      <c r="M3" s="45"/>
      <c r="N3" s="45"/>
      <c r="O3" s="45"/>
      <c r="P3" s="45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27" ht="23.25" x14ac:dyDescent="0.35">
      <c r="A4" s="44"/>
      <c r="B4" s="31"/>
      <c r="C4" s="31"/>
      <c r="D4" s="31"/>
      <c r="E4" s="31"/>
      <c r="F4" s="31"/>
      <c r="G4" s="45"/>
      <c r="H4" s="45"/>
      <c r="I4" s="45"/>
      <c r="J4" s="45"/>
      <c r="K4" s="45"/>
      <c r="L4" s="45"/>
      <c r="M4" s="45"/>
      <c r="N4" s="45"/>
      <c r="O4" s="45"/>
      <c r="P4" s="45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</row>
    <row r="5" spans="1:27" ht="23.25" x14ac:dyDescent="0.35">
      <c r="A5" s="44"/>
      <c r="B5" s="31"/>
      <c r="C5" s="31"/>
      <c r="D5" s="31"/>
      <c r="E5" s="31"/>
      <c r="F5" s="31"/>
      <c r="G5" s="45"/>
      <c r="H5" s="45"/>
      <c r="I5" s="45"/>
      <c r="J5" s="45"/>
      <c r="K5" s="45"/>
      <c r="L5" s="45"/>
      <c r="M5" s="45"/>
      <c r="N5" s="45"/>
      <c r="O5" s="45"/>
      <c r="P5" s="45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</row>
    <row r="6" spans="1:27" s="31" customFormat="1" x14ac:dyDescent="0.2">
      <c r="H6" s="46"/>
      <c r="S6" s="66"/>
    </row>
    <row r="7" spans="1:27" s="47" customFormat="1" ht="88.5" customHeight="1" x14ac:dyDescent="0.2">
      <c r="C7" s="48" t="s">
        <v>21</v>
      </c>
      <c r="D7" s="47" t="s">
        <v>0</v>
      </c>
      <c r="E7" s="47" t="s">
        <v>1</v>
      </c>
      <c r="F7" s="49" t="s">
        <v>86</v>
      </c>
      <c r="G7" s="48" t="s">
        <v>76</v>
      </c>
      <c r="H7" s="47" t="s">
        <v>2</v>
      </c>
      <c r="I7" s="47" t="s">
        <v>3</v>
      </c>
      <c r="J7" s="47" t="s">
        <v>4</v>
      </c>
      <c r="K7" s="48" t="s">
        <v>25</v>
      </c>
      <c r="L7" s="48" t="s">
        <v>77</v>
      </c>
      <c r="M7" s="48" t="s">
        <v>89</v>
      </c>
      <c r="O7" s="48" t="s">
        <v>78</v>
      </c>
      <c r="P7" s="48" t="s">
        <v>24</v>
      </c>
      <c r="Q7" s="48" t="s">
        <v>5</v>
      </c>
      <c r="R7" s="48" t="s">
        <v>26</v>
      </c>
      <c r="S7" s="48" t="s">
        <v>28</v>
      </c>
      <c r="T7" s="48" t="s">
        <v>29</v>
      </c>
      <c r="U7" s="48" t="s">
        <v>20</v>
      </c>
      <c r="V7" s="48" t="s">
        <v>30</v>
      </c>
      <c r="W7" s="48" t="s">
        <v>112</v>
      </c>
      <c r="X7" s="48" t="s">
        <v>27</v>
      </c>
      <c r="Y7" s="48" t="s">
        <v>113</v>
      </c>
      <c r="Z7" s="48" t="s">
        <v>114</v>
      </c>
      <c r="AA7" s="48" t="s">
        <v>115</v>
      </c>
    </row>
    <row r="8" spans="1:27" s="31" customFormat="1" ht="15.75" x14ac:dyDescent="0.3">
      <c r="F8" s="161" t="s">
        <v>105</v>
      </c>
      <c r="G8" s="161" t="s">
        <v>106</v>
      </c>
      <c r="H8" s="161" t="s">
        <v>107</v>
      </c>
      <c r="I8" s="161" t="s">
        <v>108</v>
      </c>
      <c r="J8" s="161" t="s">
        <v>109</v>
      </c>
      <c r="K8" s="161" t="s">
        <v>91</v>
      </c>
      <c r="L8" s="161" t="s">
        <v>94</v>
      </c>
      <c r="M8" s="161" t="s">
        <v>95</v>
      </c>
      <c r="N8" s="161"/>
      <c r="O8" s="161" t="s">
        <v>96</v>
      </c>
      <c r="P8" s="161" t="s">
        <v>97</v>
      </c>
      <c r="Q8" s="161" t="s">
        <v>98</v>
      </c>
      <c r="R8" s="161" t="s">
        <v>99</v>
      </c>
      <c r="S8" s="161"/>
      <c r="T8" s="161" t="s">
        <v>100</v>
      </c>
      <c r="V8" s="161" t="s">
        <v>103</v>
      </c>
    </row>
    <row r="9" spans="1:27" s="31" customFormat="1" x14ac:dyDescent="0.2"/>
    <row r="10" spans="1:27" x14ac:dyDescent="0.2">
      <c r="A10" s="15" t="s">
        <v>6</v>
      </c>
      <c r="B10" s="94"/>
      <c r="C10" s="113">
        <v>236736.51410973314</v>
      </c>
      <c r="D10" s="113">
        <v>2090.4112226667548</v>
      </c>
      <c r="E10" s="113">
        <v>0</v>
      </c>
      <c r="F10" s="109">
        <v>109380871.57406303</v>
      </c>
      <c r="G10" s="109">
        <v>108197006.49450776</v>
      </c>
      <c r="H10" s="108">
        <v>112233115.11013611</v>
      </c>
      <c r="I10" s="108">
        <v>101448007.42885442</v>
      </c>
      <c r="J10" s="108">
        <v>5065293.9967502384</v>
      </c>
      <c r="K10" s="95">
        <v>107167821.11338587</v>
      </c>
      <c r="L10" s="97">
        <v>1.0979121909596992</v>
      </c>
      <c r="M10" s="97">
        <v>1.1063116758487868</v>
      </c>
      <c r="N10" s="96"/>
      <c r="O10" s="97">
        <v>1.0992603321541796</v>
      </c>
      <c r="P10" s="108">
        <v>111517770.34262219</v>
      </c>
      <c r="Q10" s="108">
        <v>-715344.7675139159</v>
      </c>
      <c r="R10" s="21">
        <v>-6.6749959090524544E-3</v>
      </c>
      <c r="S10" s="136">
        <v>37.472207144933236</v>
      </c>
      <c r="T10" s="108">
        <v>106452476.34587196</v>
      </c>
      <c r="U10" s="22">
        <v>1</v>
      </c>
      <c r="V10" s="108">
        <v>0</v>
      </c>
      <c r="W10" s="110"/>
      <c r="X10" s="110"/>
      <c r="Y10" s="88"/>
      <c r="Z10" s="88"/>
      <c r="AA10" s="88"/>
    </row>
    <row r="11" spans="1:27" x14ac:dyDescent="0.2">
      <c r="A11" s="15" t="s">
        <v>7</v>
      </c>
      <c r="B11" s="94"/>
      <c r="C11" s="113">
        <v>461272.03919284471</v>
      </c>
      <c r="D11" s="113">
        <v>4997.6791200159278</v>
      </c>
      <c r="E11" s="113">
        <v>0</v>
      </c>
      <c r="F11" s="109">
        <v>361417085.51441115</v>
      </c>
      <c r="G11" s="109">
        <v>358712683.86022913</v>
      </c>
      <c r="H11" s="108">
        <v>370841489.71918881</v>
      </c>
      <c r="I11" s="108">
        <v>336337281.37315953</v>
      </c>
      <c r="J11" s="108">
        <v>13663260.478257135</v>
      </c>
      <c r="K11" s="95">
        <v>357178229.24093169</v>
      </c>
      <c r="L11" s="97">
        <v>1.0979121909596992</v>
      </c>
      <c r="M11" s="97">
        <v>1.102588116919895</v>
      </c>
      <c r="N11" s="96"/>
      <c r="O11" s="97">
        <v>1.0992603321541796</v>
      </c>
      <c r="P11" s="108">
        <v>369722231.63809311</v>
      </c>
      <c r="Q11" s="108">
        <v>-1119258.0810956955</v>
      </c>
      <c r="R11" s="21">
        <v>-3.1336122682346047E-3</v>
      </c>
      <c r="S11" s="136">
        <v>58.342778587129459</v>
      </c>
      <c r="T11" s="108">
        <v>322942709.41274208</v>
      </c>
      <c r="U11" s="22">
        <v>0.90699219952464583</v>
      </c>
      <c r="V11" s="108">
        <v>33116261.747093901</v>
      </c>
      <c r="W11" s="110">
        <v>6.6263281318846177E-3</v>
      </c>
      <c r="X11" s="110"/>
      <c r="Y11" s="88"/>
      <c r="Z11" s="88"/>
      <c r="AA11" s="88"/>
    </row>
    <row r="12" spans="1:27" x14ac:dyDescent="0.2">
      <c r="A12" s="15" t="s">
        <v>8</v>
      </c>
      <c r="B12" s="94"/>
      <c r="C12" s="113">
        <v>335222.50993507612</v>
      </c>
      <c r="D12" s="113">
        <v>4408.4370975753654</v>
      </c>
      <c r="E12" s="113">
        <v>0</v>
      </c>
      <c r="F12" s="109">
        <v>583479266.49017572</v>
      </c>
      <c r="G12" s="109">
        <v>581235237.61444199</v>
      </c>
      <c r="H12" s="108">
        <v>598694220.82661462</v>
      </c>
      <c r="I12" s="108">
        <v>617586353.09823155</v>
      </c>
      <c r="J12" s="108">
        <v>16828936.295383669</v>
      </c>
      <c r="K12" s="95">
        <v>581865284.53123093</v>
      </c>
      <c r="L12" s="97">
        <v>0.9688356888244567</v>
      </c>
      <c r="M12" s="97">
        <v>0.96940973164830924</v>
      </c>
      <c r="N12" s="96"/>
      <c r="O12" s="97">
        <v>0.96940973164830924</v>
      </c>
      <c r="P12" s="108">
        <v>598694220.82661462</v>
      </c>
      <c r="Q12" s="108">
        <v>0</v>
      </c>
      <c r="R12" s="21">
        <v>0</v>
      </c>
      <c r="S12" s="136">
        <v>131.77826629904257</v>
      </c>
      <c r="T12" s="108">
        <v>530100494.20389485</v>
      </c>
      <c r="U12" s="22">
        <v>0.9110364689155851</v>
      </c>
      <c r="V12" s="108">
        <v>51764790.327336095</v>
      </c>
      <c r="W12" s="110">
        <v>1.1742209127993834E-2</v>
      </c>
      <c r="X12" s="110"/>
      <c r="Y12" s="88"/>
      <c r="Z12" s="88"/>
      <c r="AA12" s="88"/>
    </row>
    <row r="13" spans="1:27" x14ac:dyDescent="0.2">
      <c r="A13" s="15" t="s">
        <v>9</v>
      </c>
      <c r="B13" s="94"/>
      <c r="C13" s="113">
        <v>150700.60943742251</v>
      </c>
      <c r="D13" s="113">
        <v>600.0893023828487</v>
      </c>
      <c r="E13" s="113">
        <v>0</v>
      </c>
      <c r="F13" s="109">
        <v>122277747.92771052</v>
      </c>
      <c r="G13" s="109">
        <v>122257077.99516489</v>
      </c>
      <c r="H13" s="108">
        <v>125466293.70462207</v>
      </c>
      <c r="I13" s="108">
        <v>114631054.578327</v>
      </c>
      <c r="J13" s="108">
        <v>3204085.1559852618</v>
      </c>
      <c r="K13" s="95">
        <v>122262208.54863681</v>
      </c>
      <c r="L13" s="97">
        <v>1.0979121909596992</v>
      </c>
      <c r="M13" s="97">
        <v>1.0945227204456309</v>
      </c>
      <c r="N13" s="96"/>
      <c r="O13" s="97">
        <v>1.0945227204456309</v>
      </c>
      <c r="P13" s="108">
        <v>125466293.70462206</v>
      </c>
      <c r="Q13" s="108">
        <v>0</v>
      </c>
      <c r="R13" s="21">
        <v>0</v>
      </c>
      <c r="S13" s="136">
        <v>61.503836019932564</v>
      </c>
      <c r="T13" s="108">
        <v>111223986.85131763</v>
      </c>
      <c r="U13" s="22">
        <v>0.90971681414598293</v>
      </c>
      <c r="V13" s="108">
        <v>11038221.697319169</v>
      </c>
      <c r="W13" s="110">
        <v>1.8394298404401373E-2</v>
      </c>
      <c r="X13" s="110"/>
      <c r="Y13" s="88"/>
      <c r="Z13" s="88"/>
      <c r="AA13" s="88"/>
    </row>
    <row r="14" spans="1:27" x14ac:dyDescent="0.2">
      <c r="A14" s="15" t="s">
        <v>10</v>
      </c>
      <c r="B14" s="94"/>
      <c r="C14" s="113">
        <v>88514.58987596113</v>
      </c>
      <c r="D14" s="113">
        <v>1999.4814047088983</v>
      </c>
      <c r="E14" s="113">
        <v>0</v>
      </c>
      <c r="F14" s="109">
        <v>168802460.29534554</v>
      </c>
      <c r="G14" s="109">
        <v>169918233.41309887</v>
      </c>
      <c r="H14" s="108">
        <v>173204196.3514038</v>
      </c>
      <c r="I14" s="108">
        <v>175172990.82653773</v>
      </c>
      <c r="J14" s="108">
        <v>5032052.1900537116</v>
      </c>
      <c r="K14" s="95">
        <v>168172144.1613501</v>
      </c>
      <c r="L14" s="97">
        <v>0.99854748629724421</v>
      </c>
      <c r="M14" s="97">
        <v>0.98876085596389973</v>
      </c>
      <c r="N14" s="96"/>
      <c r="O14" s="97">
        <v>0.98876085596389973</v>
      </c>
      <c r="P14" s="108">
        <v>173204196.3514038</v>
      </c>
      <c r="Q14" s="108">
        <v>0</v>
      </c>
      <c r="R14" s="21">
        <v>0</v>
      </c>
      <c r="S14" s="136">
        <v>32.000016477933869</v>
      </c>
      <c r="T14" s="108">
        <v>33989620.014819779</v>
      </c>
      <c r="U14" s="22">
        <v>0.2021120690606702</v>
      </c>
      <c r="V14" s="108">
        <v>134182524.14653032</v>
      </c>
      <c r="W14" s="110">
        <v>6.7108663191626811E-2</v>
      </c>
      <c r="X14" s="110"/>
      <c r="Y14" s="88"/>
      <c r="Z14" s="88"/>
      <c r="AA14" s="88"/>
    </row>
    <row r="15" spans="1:27" x14ac:dyDescent="0.2">
      <c r="A15" s="15" t="s">
        <v>11</v>
      </c>
      <c r="B15" s="94"/>
      <c r="C15" s="113">
        <v>5611.935954531652</v>
      </c>
      <c r="D15" s="113">
        <v>2296.9679265153522</v>
      </c>
      <c r="E15" s="113">
        <v>7871665.8042090014</v>
      </c>
      <c r="F15" s="109">
        <v>154539478.21005222</v>
      </c>
      <c r="G15" s="109">
        <v>154759332.45440522</v>
      </c>
      <c r="H15" s="108">
        <v>158569289.10339719</v>
      </c>
      <c r="I15" s="108">
        <v>171961712.0331291</v>
      </c>
      <c r="J15" s="108">
        <v>2824026.2098284787</v>
      </c>
      <c r="K15" s="95">
        <v>155745262.89356872</v>
      </c>
      <c r="L15" s="97">
        <v>0.9264478355407384</v>
      </c>
      <c r="M15" s="97">
        <v>0.92211973949670956</v>
      </c>
      <c r="N15" s="96"/>
      <c r="O15" s="97">
        <v>0.92211973949670956</v>
      </c>
      <c r="P15" s="108">
        <v>158569289.10339719</v>
      </c>
      <c r="Q15" s="108">
        <v>0</v>
      </c>
      <c r="R15" s="21">
        <v>0</v>
      </c>
      <c r="S15" s="136">
        <v>109.33789380845295</v>
      </c>
      <c r="T15" s="108">
        <v>7363167.0894770501</v>
      </c>
      <c r="U15" s="22">
        <v>4.7276989056860112E-2</v>
      </c>
      <c r="V15" s="108">
        <v>148382095.80409166</v>
      </c>
      <c r="W15" s="110"/>
      <c r="X15" s="110">
        <v>18.850151860455171</v>
      </c>
      <c r="Y15" s="110">
        <v>8.2699999999999996E-2</v>
      </c>
      <c r="Z15" s="110">
        <v>8.8000000000008072E-3</v>
      </c>
      <c r="AA15" s="110">
        <f>SUM(X15:Z15)</f>
        <v>18.94165186045517</v>
      </c>
    </row>
    <row r="16" spans="1:27" x14ac:dyDescent="0.2">
      <c r="A16" s="15" t="s">
        <v>12</v>
      </c>
      <c r="B16" s="94"/>
      <c r="C16" s="113">
        <v>18501.266387692118</v>
      </c>
      <c r="D16" s="113">
        <v>588.5663730136489</v>
      </c>
      <c r="E16" s="113">
        <v>0</v>
      </c>
      <c r="F16" s="109">
        <v>24712009.747261979</v>
      </c>
      <c r="G16" s="109">
        <v>24683719.172231026</v>
      </c>
      <c r="H16" s="108">
        <v>25356406.423304889</v>
      </c>
      <c r="I16" s="108">
        <v>25219732.289894033</v>
      </c>
      <c r="J16" s="108">
        <v>873604.56872443121</v>
      </c>
      <c r="K16" s="95">
        <v>24482801.854580458</v>
      </c>
      <c r="L16" s="97">
        <v>1.0075486098021367</v>
      </c>
      <c r="M16" s="97">
        <v>1.0054193332363652</v>
      </c>
      <c r="N16" s="96"/>
      <c r="O16" s="97">
        <v>1.0054193332363652</v>
      </c>
      <c r="P16" s="108">
        <v>25356406.423304889</v>
      </c>
      <c r="Q16" s="108">
        <v>0</v>
      </c>
      <c r="R16" s="21">
        <v>0</v>
      </c>
      <c r="S16" s="136">
        <v>26.147306339229456</v>
      </c>
      <c r="T16" s="108">
        <v>5805099.3588320995</v>
      </c>
      <c r="U16" s="22">
        <v>0.23710927341210461</v>
      </c>
      <c r="V16" s="108">
        <v>18677702.49574836</v>
      </c>
      <c r="W16" s="110">
        <v>3.1734233133491004E-2</v>
      </c>
      <c r="X16" s="110"/>
      <c r="Y16" s="110"/>
      <c r="Z16" s="110"/>
      <c r="AA16" s="110"/>
    </row>
    <row r="17" spans="1:27" x14ac:dyDescent="0.2">
      <c r="A17" s="15" t="s">
        <v>13</v>
      </c>
      <c r="B17" s="94"/>
      <c r="C17" s="113">
        <v>1783.2776977712454</v>
      </c>
      <c r="D17" s="113">
        <v>1043.9196519483387</v>
      </c>
      <c r="E17" s="113">
        <v>2764064.5555597679</v>
      </c>
      <c r="F17" s="109">
        <v>31978892.096622068</v>
      </c>
      <c r="G17" s="109">
        <v>32041885.371297996</v>
      </c>
      <c r="H17" s="108">
        <v>32812781.852305796</v>
      </c>
      <c r="I17" s="108">
        <v>36465714.717568003</v>
      </c>
      <c r="J17" s="108">
        <v>636250.96953781205</v>
      </c>
      <c r="K17" s="95">
        <v>32176530.882767983</v>
      </c>
      <c r="L17" s="97">
        <v>0.90454299751285028</v>
      </c>
      <c r="M17" s="97">
        <v>0.89982555138286258</v>
      </c>
      <c r="N17" s="96"/>
      <c r="O17" s="97">
        <v>0.89982555138286258</v>
      </c>
      <c r="P17" s="108">
        <v>32812781.852305796</v>
      </c>
      <c r="Q17" s="108">
        <v>0</v>
      </c>
      <c r="R17" s="21">
        <v>0</v>
      </c>
      <c r="S17" s="136">
        <v>108.62876735441776</v>
      </c>
      <c r="T17" s="108">
        <v>2324583.0979141719</v>
      </c>
      <c r="U17" s="22">
        <v>7.224467753790989E-2</v>
      </c>
      <c r="V17" s="108">
        <v>29851947.784853812</v>
      </c>
      <c r="W17" s="110"/>
      <c r="X17" s="110">
        <v>10.800018300878037</v>
      </c>
      <c r="Y17" s="110">
        <v>8.2699999999999996E-2</v>
      </c>
      <c r="Z17" s="110"/>
      <c r="AA17" s="110">
        <f t="shared" ref="AA17:AA21" si="0">SUM(X17:Z17)</f>
        <v>10.882718300878036</v>
      </c>
    </row>
    <row r="18" spans="1:27" x14ac:dyDescent="0.2">
      <c r="A18" s="15" t="s">
        <v>14</v>
      </c>
      <c r="B18" s="94"/>
      <c r="C18" s="113">
        <v>5481.1830550147579</v>
      </c>
      <c r="D18" s="113">
        <v>133.42999699318997</v>
      </c>
      <c r="E18" s="113">
        <v>0</v>
      </c>
      <c r="F18" s="109">
        <v>15010442.015979778</v>
      </c>
      <c r="G18" s="109">
        <v>14941715.214922097</v>
      </c>
      <c r="H18" s="108">
        <v>15401858.134699296</v>
      </c>
      <c r="I18" s="108">
        <v>16153778.312720329</v>
      </c>
      <c r="J18" s="108">
        <v>424010.12423840078</v>
      </c>
      <c r="K18" s="95">
        <v>14977848.010460895</v>
      </c>
      <c r="L18" s="97">
        <v>0.95218693808955945</v>
      </c>
      <c r="M18" s="97">
        <v>0.95345236492264285</v>
      </c>
      <c r="N18" s="96"/>
      <c r="O18" s="97">
        <v>0.95345236492264285</v>
      </c>
      <c r="P18" s="108">
        <v>15401858.134699296</v>
      </c>
      <c r="Q18" s="108">
        <v>0</v>
      </c>
      <c r="R18" s="21">
        <v>0</v>
      </c>
      <c r="S18" s="136">
        <v>4.8900649843612634</v>
      </c>
      <c r="T18" s="108">
        <v>321640.0959624236</v>
      </c>
      <c r="U18" s="22">
        <v>2.1474386423055054E-2</v>
      </c>
      <c r="V18" s="108">
        <v>14656207.914498471</v>
      </c>
      <c r="W18" s="110">
        <v>0.1098419264391237</v>
      </c>
      <c r="X18" s="110"/>
      <c r="Y18" s="110"/>
      <c r="Z18" s="110"/>
      <c r="AA18" s="110"/>
    </row>
    <row r="19" spans="1:27" x14ac:dyDescent="0.2">
      <c r="A19" s="15" t="s">
        <v>15</v>
      </c>
      <c r="B19" s="94"/>
      <c r="C19" s="113">
        <v>23605.205452826416</v>
      </c>
      <c r="D19" s="113">
        <v>20.49453279022655</v>
      </c>
      <c r="E19" s="113">
        <v>0</v>
      </c>
      <c r="F19" s="109">
        <v>6699587.0127204154</v>
      </c>
      <c r="G19" s="109">
        <v>6701274.2203607</v>
      </c>
      <c r="H19" s="108">
        <v>6874287.1543119187</v>
      </c>
      <c r="I19" s="108">
        <v>6846379.250687439</v>
      </c>
      <c r="J19" s="108">
        <v>2936736.0980777079</v>
      </c>
      <c r="K19" s="95">
        <v>3937551.0562342107</v>
      </c>
      <c r="L19" s="97">
        <v>1.0076096554757297</v>
      </c>
      <c r="M19" s="97">
        <v>1.0040763011516893</v>
      </c>
      <c r="N19" s="96"/>
      <c r="O19" s="97">
        <v>1.0040763011516893</v>
      </c>
      <c r="P19" s="108">
        <v>6874287.1543119177</v>
      </c>
      <c r="Q19" s="108">
        <v>0</v>
      </c>
      <c r="R19" s="21">
        <v>0</v>
      </c>
      <c r="S19" s="136">
        <v>3.7641607652889517</v>
      </c>
      <c r="T19" s="108">
        <v>1066245.4586653681</v>
      </c>
      <c r="U19" s="22">
        <v>0.2707889862093884</v>
      </c>
      <c r="V19" s="108">
        <v>2871305.5975688417</v>
      </c>
      <c r="W19" s="110">
        <v>0.14010105167843165</v>
      </c>
      <c r="X19" s="110"/>
      <c r="Y19" s="110"/>
      <c r="Z19" s="110"/>
      <c r="AA19" s="110"/>
    </row>
    <row r="20" spans="1:27" x14ac:dyDescent="0.2">
      <c r="A20" s="15" t="s">
        <v>18</v>
      </c>
      <c r="B20" s="94"/>
      <c r="C20" s="113">
        <v>5975.077192279995</v>
      </c>
      <c r="D20" s="113">
        <v>26.397633172621855</v>
      </c>
      <c r="E20" s="113">
        <v>0</v>
      </c>
      <c r="F20" s="109">
        <v>3620612.7628514669</v>
      </c>
      <c r="G20" s="109">
        <v>3600058.3632879974</v>
      </c>
      <c r="H20" s="108">
        <v>3715024.7857294735</v>
      </c>
      <c r="I20" s="108">
        <v>3375497.7093722946</v>
      </c>
      <c r="J20" s="108">
        <v>130076.24645320355</v>
      </c>
      <c r="K20" s="95">
        <v>3584948.5392762697</v>
      </c>
      <c r="L20" s="97">
        <v>1.0979121909596992</v>
      </c>
      <c r="M20" s="97">
        <v>1.1005857818876486</v>
      </c>
      <c r="N20" s="96"/>
      <c r="O20" s="97">
        <v>1.0992603321541796</v>
      </c>
      <c r="P20" s="108">
        <v>3710550.7331902608</v>
      </c>
      <c r="Q20" s="108">
        <v>-4474.0525392126292</v>
      </c>
      <c r="R20" s="21">
        <v>-1.2480102545951335E-3</v>
      </c>
      <c r="S20" s="136">
        <v>38.489875156990223</v>
      </c>
      <c r="T20" s="108">
        <v>2759759.7022108403</v>
      </c>
      <c r="U20" s="22">
        <v>0.7707804405348111</v>
      </c>
      <c r="V20" s="108">
        <v>820714.78452621703</v>
      </c>
      <c r="W20" s="110">
        <v>3.1090468571910321E-2</v>
      </c>
      <c r="X20" s="110"/>
      <c r="Y20" s="110"/>
      <c r="Z20" s="110"/>
      <c r="AA20" s="110"/>
    </row>
    <row r="21" spans="1:27" x14ac:dyDescent="0.2">
      <c r="A21" s="15" t="s">
        <v>22</v>
      </c>
      <c r="B21" s="94"/>
      <c r="C21" s="113">
        <v>1608.4591845445987</v>
      </c>
      <c r="D21" s="113">
        <v>20.936266143415974</v>
      </c>
      <c r="E21" s="113">
        <v>210569.15026733725</v>
      </c>
      <c r="F21" s="109">
        <v>6354301.3180298014</v>
      </c>
      <c r="G21" s="109">
        <v>6046176.2139845639</v>
      </c>
      <c r="H21" s="108">
        <v>6519997.7016825788</v>
      </c>
      <c r="I21" s="108">
        <v>7628958.9896043474</v>
      </c>
      <c r="J21" s="108">
        <v>192927.36427922302</v>
      </c>
      <c r="K21" s="95">
        <v>6327070.3374033561</v>
      </c>
      <c r="L21" s="97">
        <v>0.81585203966924424</v>
      </c>
      <c r="M21" s="97">
        <v>0.85463792773917091</v>
      </c>
      <c r="N21" s="96"/>
      <c r="O21" s="97">
        <v>0.85463792773917091</v>
      </c>
      <c r="P21" s="108">
        <v>6519997.7016825788</v>
      </c>
      <c r="Q21" s="108">
        <v>0</v>
      </c>
      <c r="R21" s="21">
        <v>0</v>
      </c>
      <c r="S21" s="136">
        <v>198.03</v>
      </c>
      <c r="T21" s="108">
        <v>3822278.0677844025</v>
      </c>
      <c r="U21" s="22">
        <v>0.60411499540134317</v>
      </c>
      <c r="V21" s="108">
        <v>2504792.2696189531</v>
      </c>
      <c r="W21" s="110"/>
      <c r="X21" s="110">
        <v>11.895343009357662</v>
      </c>
      <c r="Y21" s="110">
        <v>8.2699999999999996E-2</v>
      </c>
      <c r="Z21" s="110"/>
      <c r="AA21" s="110">
        <f t="shared" si="0"/>
        <v>11.978043009357663</v>
      </c>
    </row>
    <row r="22" spans="1:27" x14ac:dyDescent="0.2">
      <c r="A22" s="15" t="s">
        <v>16</v>
      </c>
      <c r="B22" s="94"/>
      <c r="C22" s="113">
        <v>827.97657876549647</v>
      </c>
      <c r="D22" s="113">
        <v>15149.40505826596</v>
      </c>
      <c r="E22" s="113">
        <v>29499182.4844267</v>
      </c>
      <c r="F22" s="109">
        <v>58783473.258179419</v>
      </c>
      <c r="G22" s="109">
        <v>58667225.491331451</v>
      </c>
      <c r="H22" s="108">
        <v>60316326.116414681</v>
      </c>
      <c r="I22" s="108">
        <v>67623248.836951151</v>
      </c>
      <c r="J22" s="108">
        <v>1293865.4052144105</v>
      </c>
      <c r="K22" s="95">
        <v>59022460.711200267</v>
      </c>
      <c r="L22" s="97">
        <v>0.89309035996152808</v>
      </c>
      <c r="M22" s="97">
        <v>0.89194658869238219</v>
      </c>
      <c r="N22" s="96"/>
      <c r="O22" s="97">
        <v>0.89194658869238219</v>
      </c>
      <c r="P22" s="108">
        <v>60316326.116414681</v>
      </c>
      <c r="Q22" s="108">
        <v>0</v>
      </c>
      <c r="R22" s="21">
        <v>0</v>
      </c>
      <c r="S22" s="166" t="s">
        <v>110</v>
      </c>
      <c r="T22" s="108">
        <v>11043234.899085127</v>
      </c>
      <c r="U22" s="22">
        <v>0.18710224490842911</v>
      </c>
      <c r="V22" s="108">
        <v>47979225.81211514</v>
      </c>
      <c r="W22" s="110"/>
      <c r="X22" s="166" t="s">
        <v>110</v>
      </c>
      <c r="Y22" s="167"/>
      <c r="Z22" s="167"/>
      <c r="AA22" s="167" t="s">
        <v>110</v>
      </c>
    </row>
    <row r="23" spans="1:27" x14ac:dyDescent="0.2">
      <c r="A23" s="15" t="s">
        <v>66</v>
      </c>
      <c r="B23" s="94"/>
      <c r="C23" s="113">
        <v>15466.739377888514</v>
      </c>
      <c r="D23" s="113">
        <v>91.767418545550527</v>
      </c>
      <c r="E23" s="113">
        <v>0</v>
      </c>
      <c r="F23" s="109">
        <v>5978131.255629044</v>
      </c>
      <c r="G23" s="109">
        <v>5920185.4326294828</v>
      </c>
      <c r="H23" s="108">
        <v>6134018.5326847844</v>
      </c>
      <c r="I23" s="108">
        <v>6925143.687444225</v>
      </c>
      <c r="J23" s="108">
        <v>269048.41646283504</v>
      </c>
      <c r="K23" s="95">
        <v>5864970.1162219495</v>
      </c>
      <c r="L23" s="97">
        <v>0.88003998430089581</v>
      </c>
      <c r="M23" s="97">
        <v>0.88576047076195596</v>
      </c>
      <c r="N23" s="96"/>
      <c r="O23" s="97">
        <v>0.88576047076195596</v>
      </c>
      <c r="P23" s="108">
        <v>6134018.5326847844</v>
      </c>
      <c r="Q23" s="108">
        <v>0</v>
      </c>
      <c r="R23" s="21">
        <v>0</v>
      </c>
      <c r="S23" s="136">
        <v>31.599905949400252</v>
      </c>
      <c r="T23" s="108">
        <v>5864970.1162219495</v>
      </c>
      <c r="U23" s="22">
        <v>1</v>
      </c>
      <c r="V23" s="108">
        <v>0</v>
      </c>
      <c r="W23" s="110"/>
      <c r="X23" s="110"/>
      <c r="Y23" s="15"/>
      <c r="Z23" s="15"/>
      <c r="AA23" s="15"/>
    </row>
    <row r="24" spans="1:27" x14ac:dyDescent="0.2">
      <c r="A24" s="15" t="s">
        <v>67</v>
      </c>
      <c r="B24" s="94"/>
      <c r="C24" s="113">
        <v>1352.1664874592414</v>
      </c>
      <c r="D24" s="113">
        <v>43.685011856968622</v>
      </c>
      <c r="E24" s="113">
        <v>0</v>
      </c>
      <c r="F24" s="109">
        <v>1298097.0518116816</v>
      </c>
      <c r="G24" s="109">
        <v>1285947.3596394784</v>
      </c>
      <c r="H24" s="108">
        <v>1331946.5619860303</v>
      </c>
      <c r="I24" s="108">
        <v>1904733.7187314259</v>
      </c>
      <c r="J24" s="108">
        <v>46933.890708145336</v>
      </c>
      <c r="K24" s="95">
        <v>1285012.6712778849</v>
      </c>
      <c r="L24" s="97">
        <v>0.69499999999999995</v>
      </c>
      <c r="M24" s="97">
        <v>0.69928229278847531</v>
      </c>
      <c r="N24" s="96"/>
      <c r="O24" s="97">
        <v>0.8</v>
      </c>
      <c r="P24" s="108">
        <v>1523786.9749851408</v>
      </c>
      <c r="Q24" s="108">
        <v>191840.41299911053</v>
      </c>
      <c r="R24" s="21">
        <v>0.14929067805092866</v>
      </c>
      <c r="S24" s="136">
        <v>35.676705421380895</v>
      </c>
      <c r="T24" s="108">
        <v>578890.1454449601</v>
      </c>
      <c r="U24" s="22">
        <v>0.39197544536284057</v>
      </c>
      <c r="V24" s="108">
        <v>897962.9388320354</v>
      </c>
      <c r="W24" s="110">
        <v>2.0555401055449014E-2</v>
      </c>
      <c r="X24" s="110"/>
      <c r="Y24" s="15"/>
      <c r="Z24" s="15"/>
      <c r="AA24" s="15"/>
    </row>
    <row r="25" spans="1:27" x14ac:dyDescent="0.2">
      <c r="A25" s="15" t="s">
        <v>68</v>
      </c>
      <c r="B25" s="94"/>
      <c r="C25" s="113">
        <v>193.69999999999996</v>
      </c>
      <c r="D25" s="113">
        <v>142.60441376849562</v>
      </c>
      <c r="E25" s="113">
        <v>411709.72259682778</v>
      </c>
      <c r="F25" s="109">
        <v>2136478.1453990634</v>
      </c>
      <c r="G25" s="109">
        <v>2132191.1519082352</v>
      </c>
      <c r="H25" s="108">
        <v>2192189.4950389289</v>
      </c>
      <c r="I25" s="108">
        <v>3569002.9304072354</v>
      </c>
      <c r="J25" s="108">
        <v>57690.243684481837</v>
      </c>
      <c r="K25" s="95">
        <v>2134499.2513544471</v>
      </c>
      <c r="L25" s="97">
        <v>0.61499999999999999</v>
      </c>
      <c r="M25" s="97">
        <v>0.61423023118358511</v>
      </c>
      <c r="N25" s="96"/>
      <c r="O25" s="97">
        <v>0.8</v>
      </c>
      <c r="P25" s="108">
        <v>2855202.3443257883</v>
      </c>
      <c r="Q25" s="108">
        <v>663012.84928685939</v>
      </c>
      <c r="R25" s="21">
        <v>0.31061751315496805</v>
      </c>
      <c r="S25" s="136">
        <v>282.77019824799402</v>
      </c>
      <c r="T25" s="108">
        <v>657271.04880763707</v>
      </c>
      <c r="U25" s="22">
        <v>0.23494842029707863</v>
      </c>
      <c r="V25" s="108">
        <v>2140241.0518336697</v>
      </c>
      <c r="W25" s="110"/>
      <c r="X25" s="110">
        <v>5.1984224184317576</v>
      </c>
      <c r="Y25" s="110">
        <v>8.2699999999999996E-2</v>
      </c>
      <c r="Z25" s="15"/>
      <c r="AA25" s="110">
        <f t="shared" ref="AA25" si="1">SUM(X25:Z25)</f>
        <v>5.2811224184317576</v>
      </c>
    </row>
    <row r="26" spans="1:27" x14ac:dyDescent="0.2">
      <c r="A26" s="15" t="s">
        <v>69</v>
      </c>
      <c r="B26" s="94"/>
      <c r="C26" s="113">
        <v>38017.903287695837</v>
      </c>
      <c r="D26" s="113">
        <v>284.06294900681206</v>
      </c>
      <c r="E26" s="113">
        <v>0</v>
      </c>
      <c r="F26" s="109">
        <v>19034096.37102719</v>
      </c>
      <c r="G26" s="109">
        <v>18908342.674753409</v>
      </c>
      <c r="H26" s="108">
        <v>19530434.328093968</v>
      </c>
      <c r="I26" s="108">
        <v>22899733.184467338</v>
      </c>
      <c r="J26" s="108">
        <v>749005.60577700438</v>
      </c>
      <c r="K26" s="95">
        <v>18781428.722316965</v>
      </c>
      <c r="L26" s="97">
        <v>0.85</v>
      </c>
      <c r="M26" s="97">
        <v>0.8528673312814522</v>
      </c>
      <c r="N26" s="96"/>
      <c r="O26" s="97">
        <v>0.8528673312814522</v>
      </c>
      <c r="P26" s="108">
        <v>19530434.328093968</v>
      </c>
      <c r="Q26" s="108">
        <v>0</v>
      </c>
      <c r="R26" s="21">
        <v>0</v>
      </c>
      <c r="S26" s="136">
        <v>41.167947857335349</v>
      </c>
      <c r="T26" s="108">
        <v>18781428.722316965</v>
      </c>
      <c r="U26" s="22">
        <v>1</v>
      </c>
      <c r="V26" s="108">
        <v>-1.5133991837501526E-9</v>
      </c>
      <c r="W26" s="110"/>
      <c r="X26" s="110"/>
      <c r="Y26" s="15"/>
      <c r="Z26" s="15"/>
      <c r="AA26" s="15"/>
    </row>
    <row r="27" spans="1:27" x14ac:dyDescent="0.2">
      <c r="A27" s="15" t="s">
        <v>70</v>
      </c>
      <c r="B27" s="94"/>
      <c r="C27" s="113">
        <v>4336.6665686909555</v>
      </c>
      <c r="D27" s="113">
        <v>102.30005609821755</v>
      </c>
      <c r="E27" s="113">
        <v>0</v>
      </c>
      <c r="F27" s="109">
        <v>4191569.946384192</v>
      </c>
      <c r="G27" s="109">
        <v>4214732.642512246</v>
      </c>
      <c r="H27" s="108">
        <v>4300870.3945660964</v>
      </c>
      <c r="I27" s="108">
        <v>5527086.4507384477</v>
      </c>
      <c r="J27" s="108">
        <v>151789.13176702589</v>
      </c>
      <c r="K27" s="95">
        <v>4149081.2627990707</v>
      </c>
      <c r="L27" s="97">
        <v>0.78500000000000003</v>
      </c>
      <c r="M27" s="97">
        <v>0.7781442235251228</v>
      </c>
      <c r="N27" s="96"/>
      <c r="O27" s="97">
        <v>0.8</v>
      </c>
      <c r="P27" s="108">
        <v>4421669.1605907585</v>
      </c>
      <c r="Q27" s="108">
        <v>120798.76602466218</v>
      </c>
      <c r="R27" s="21">
        <v>2.9114581849179887E-2</v>
      </c>
      <c r="S27" s="136">
        <v>42.916298375773067</v>
      </c>
      <c r="T27" s="108">
        <v>2233364.1170181721</v>
      </c>
      <c r="U27" s="22">
        <v>0.52305078876734146</v>
      </c>
      <c r="V27" s="108">
        <v>2036515.9118055606</v>
      </c>
      <c r="W27" s="110">
        <v>1.9907280498950228E-2</v>
      </c>
      <c r="X27" s="110"/>
      <c r="Y27" s="15"/>
      <c r="Z27" s="15"/>
      <c r="AA27" s="15"/>
    </row>
    <row r="28" spans="1:27" x14ac:dyDescent="0.2">
      <c r="A28" s="15" t="s">
        <v>71</v>
      </c>
      <c r="B28" s="94"/>
      <c r="C28" s="113">
        <v>370.53930633139191</v>
      </c>
      <c r="D28" s="113">
        <v>235.70649378290264</v>
      </c>
      <c r="E28" s="113">
        <v>662981.05756921333</v>
      </c>
      <c r="F28" s="109">
        <v>4440433.281188217</v>
      </c>
      <c r="G28" s="109">
        <v>4428944.889909911</v>
      </c>
      <c r="H28" s="108">
        <v>4556223.1532323165</v>
      </c>
      <c r="I28" s="108">
        <v>6774560.0325881159</v>
      </c>
      <c r="J28" s="108">
        <v>105214.92786802552</v>
      </c>
      <c r="K28" s="95">
        <v>4451008.2253642911</v>
      </c>
      <c r="L28" s="97">
        <v>0.67300000000000004</v>
      </c>
      <c r="M28" s="97">
        <v>0.6725489376897118</v>
      </c>
      <c r="N28" s="96"/>
      <c r="O28" s="97">
        <v>0.8</v>
      </c>
      <c r="P28" s="108">
        <v>5419648.0260704933</v>
      </c>
      <c r="Q28" s="108">
        <v>863424.87283817679</v>
      </c>
      <c r="R28" s="21">
        <v>0.19398411081738903</v>
      </c>
      <c r="S28" s="136">
        <v>252.29582169754335</v>
      </c>
      <c r="T28" s="108">
        <v>1121826.2251453949</v>
      </c>
      <c r="U28" s="22">
        <v>0.21109047840395936</v>
      </c>
      <c r="V28" s="108">
        <v>4192606.873057073</v>
      </c>
      <c r="W28" s="110"/>
      <c r="X28" s="110">
        <v>6.3238712858992612</v>
      </c>
      <c r="Y28" s="110">
        <v>8.2699999999999996E-2</v>
      </c>
      <c r="Z28" s="15"/>
      <c r="AA28" s="110">
        <f t="shared" ref="AA28" si="2">SUM(X28:Z28)</f>
        <v>6.4065712858992612</v>
      </c>
    </row>
    <row r="29" spans="1:27" x14ac:dyDescent="0.2">
      <c r="A29" s="57"/>
      <c r="B29" s="57"/>
      <c r="C29" s="141"/>
      <c r="D29" s="141"/>
      <c r="E29" s="141"/>
      <c r="F29" s="144"/>
      <c r="G29" s="144"/>
      <c r="H29" s="142"/>
      <c r="I29" s="142"/>
      <c r="J29" s="142"/>
      <c r="K29" s="116"/>
      <c r="L29" s="117"/>
      <c r="M29" s="117"/>
      <c r="N29" s="103"/>
      <c r="O29" s="117"/>
      <c r="P29" s="104"/>
      <c r="Q29" s="104"/>
      <c r="R29" s="143"/>
      <c r="S29" s="137"/>
      <c r="T29" s="138"/>
      <c r="U29" s="138"/>
      <c r="V29" s="138"/>
      <c r="W29" s="139"/>
      <c r="X29" s="140"/>
      <c r="Y29" s="84"/>
      <c r="Z29" s="31"/>
      <c r="AA29" s="31"/>
    </row>
    <row r="30" spans="1:27" x14ac:dyDescent="0.2">
      <c r="A30" s="30"/>
      <c r="B30" s="30"/>
      <c r="C30" s="53">
        <f>SUM(C10:C28)</f>
        <v>1395578.3590825303</v>
      </c>
      <c r="D30" s="53">
        <f>SUM(D10:D28)</f>
        <v>34276.341929251495</v>
      </c>
      <c r="E30" s="53">
        <f>SUM(E10:E28)</f>
        <v>41420172.77462884</v>
      </c>
      <c r="F30" s="53">
        <f>SUM(F10:F28)</f>
        <v>1684135034.2748425</v>
      </c>
      <c r="G30" s="53">
        <f t="shared" ref="G30:K30" si="3">SUM(G10:G28)</f>
        <v>1678651970.0306165</v>
      </c>
      <c r="H30" s="53">
        <f t="shared" si="3"/>
        <v>1728050969.4494133</v>
      </c>
      <c r="I30" s="53">
        <f t="shared" si="3"/>
        <v>1728050969.4494133</v>
      </c>
      <c r="J30" s="53">
        <f t="shared" si="3"/>
        <v>54484807.319051214</v>
      </c>
      <c r="K30" s="53">
        <f t="shared" si="3"/>
        <v>1673566162.1303618</v>
      </c>
      <c r="L30" s="59"/>
      <c r="M30" s="60"/>
      <c r="N30" s="59"/>
      <c r="O30" s="59"/>
      <c r="P30" s="58">
        <f>SUM(P10:P28)</f>
        <v>1728050969.4494133</v>
      </c>
      <c r="Q30" s="149">
        <v>0</v>
      </c>
      <c r="R30" s="59"/>
      <c r="S30" s="62"/>
      <c r="T30" s="63">
        <f>SUM(T10:T28)</f>
        <v>1168453044.9735329</v>
      </c>
      <c r="U30" s="63"/>
      <c r="V30" s="63">
        <f>SUM(V10:V28)</f>
        <v>505113117.15682924</v>
      </c>
      <c r="W30" s="64"/>
      <c r="X30" s="31"/>
      <c r="Y30" s="31"/>
      <c r="Z30" s="169"/>
      <c r="AA30" s="31"/>
    </row>
    <row r="31" spans="1:27" x14ac:dyDescent="0.2">
      <c r="A31" s="31"/>
      <c r="B31" s="31"/>
      <c r="C31" s="31"/>
      <c r="D31" s="31"/>
      <c r="E31" s="31"/>
      <c r="F31" s="73"/>
      <c r="G31" s="73"/>
      <c r="H31" s="31"/>
      <c r="I31" s="31"/>
      <c r="J31" s="31"/>
      <c r="K31" s="31"/>
      <c r="L31" s="31"/>
      <c r="M31" s="31"/>
      <c r="N31" s="31"/>
      <c r="O31" s="31"/>
      <c r="P31" s="64"/>
      <c r="Q31" s="62"/>
      <c r="R31" s="31"/>
      <c r="S31" s="31"/>
      <c r="T31" s="31"/>
      <c r="U31" s="31"/>
      <c r="V31" s="31"/>
      <c r="W31" s="31"/>
      <c r="X31" s="31"/>
      <c r="Y31" s="31"/>
      <c r="Z31" s="31"/>
      <c r="AA31" s="31"/>
    </row>
    <row r="32" spans="1:27" x14ac:dyDescent="0.2">
      <c r="A32" s="59" t="s">
        <v>111</v>
      </c>
      <c r="B32" s="31"/>
      <c r="C32" s="31"/>
      <c r="D32" s="31"/>
      <c r="E32" s="31"/>
      <c r="F32" s="73"/>
      <c r="G32" s="73"/>
      <c r="H32" s="31"/>
      <c r="I32" s="31"/>
      <c r="J32" s="31"/>
      <c r="K32" s="31"/>
      <c r="L32" s="31"/>
      <c r="M32" s="31"/>
      <c r="N32" s="31"/>
      <c r="O32" s="31"/>
      <c r="P32" s="64"/>
      <c r="Q32" s="62"/>
      <c r="R32" s="31"/>
      <c r="S32" s="31"/>
      <c r="T32" s="31"/>
      <c r="U32" s="31"/>
      <c r="V32" s="31"/>
      <c r="W32" s="31"/>
      <c r="X32" s="31"/>
      <c r="Y32" s="31"/>
      <c r="Z32" s="31"/>
      <c r="AA32" s="31"/>
    </row>
    <row r="33" spans="1:27" x14ac:dyDescent="0.2">
      <c r="A33" s="59"/>
      <c r="B33" s="30"/>
      <c r="C33" s="30"/>
      <c r="D33" s="30"/>
      <c r="E33" s="30"/>
      <c r="F33" s="31"/>
      <c r="G33" s="31"/>
      <c r="H33" s="31"/>
      <c r="I33" s="31"/>
      <c r="J33" s="128"/>
      <c r="K33" s="31"/>
      <c r="L33" s="31"/>
      <c r="M33" s="31"/>
      <c r="N33" s="31"/>
      <c r="O33" s="31"/>
      <c r="P33" s="65"/>
      <c r="Q33" s="64"/>
      <c r="R33" s="31"/>
      <c r="S33" s="31"/>
      <c r="T33" s="31"/>
      <c r="U33" s="66" t="s">
        <v>17</v>
      </c>
      <c r="V33" s="63">
        <v>1673566162.130362</v>
      </c>
      <c r="W33" s="31"/>
      <c r="X33" s="23"/>
      <c r="Y33" s="126"/>
      <c r="Z33" s="31"/>
      <c r="AA33" s="31"/>
    </row>
    <row r="34" spans="1:27" x14ac:dyDescent="0.2">
      <c r="A34" s="30"/>
      <c r="B34" s="30"/>
      <c r="C34" s="68" t="s">
        <v>79</v>
      </c>
      <c r="D34" s="31"/>
      <c r="E34" s="31"/>
      <c r="F34" s="31"/>
      <c r="G34" s="31"/>
      <c r="H34" s="69"/>
      <c r="I34" s="30"/>
      <c r="J34" s="129"/>
      <c r="K34" s="31"/>
      <c r="L34" s="46"/>
      <c r="M34" s="31"/>
      <c r="N34" s="31"/>
      <c r="O34" s="31"/>
      <c r="P34" s="31"/>
      <c r="Q34" s="64"/>
      <c r="R34" s="31"/>
      <c r="S34" s="31"/>
      <c r="T34" s="31"/>
      <c r="U34" s="66" t="s">
        <v>4</v>
      </c>
      <c r="V34" s="63">
        <v>54484807.319051199</v>
      </c>
      <c r="W34" s="31"/>
      <c r="X34" s="31"/>
      <c r="Y34" s="31"/>
      <c r="Z34" s="31"/>
      <c r="AA34" s="31"/>
    </row>
    <row r="35" spans="1:27" x14ac:dyDescent="0.2">
      <c r="A35" s="30"/>
      <c r="B35" s="30"/>
      <c r="C35" s="15"/>
      <c r="D35" s="38">
        <v>2021</v>
      </c>
      <c r="E35" s="38">
        <v>2022</v>
      </c>
      <c r="F35" s="38" t="s">
        <v>44</v>
      </c>
      <c r="G35" s="31"/>
      <c r="H35" s="69"/>
      <c r="I35" s="30"/>
      <c r="J35" s="129"/>
      <c r="K35" s="31"/>
      <c r="L35" s="31"/>
      <c r="M35" s="64"/>
      <c r="N35" s="31"/>
      <c r="O35" s="72"/>
      <c r="P35" s="64"/>
      <c r="Q35" s="31"/>
      <c r="R35" s="30"/>
      <c r="S35" s="73"/>
      <c r="T35" s="31"/>
      <c r="U35" s="66" t="s">
        <v>23</v>
      </c>
      <c r="V35" s="63">
        <v>1728050969.4494133</v>
      </c>
      <c r="W35" s="31"/>
      <c r="X35" s="31"/>
      <c r="Y35" s="31"/>
      <c r="Z35" s="145"/>
      <c r="AA35" s="31"/>
    </row>
    <row r="36" spans="1:27" ht="25.5" x14ac:dyDescent="0.2">
      <c r="A36" s="30"/>
      <c r="B36" s="30"/>
      <c r="C36" s="39" t="s">
        <v>45</v>
      </c>
      <c r="D36" s="40">
        <v>1684135034.2748425</v>
      </c>
      <c r="E36" s="40">
        <v>1728050969.4494131</v>
      </c>
      <c r="F36" s="41">
        <v>1.0260762553363068</v>
      </c>
      <c r="G36" s="31"/>
      <c r="H36" s="69"/>
      <c r="I36" s="30"/>
      <c r="J36" s="70"/>
      <c r="K36" s="31"/>
      <c r="L36" s="31"/>
      <c r="M36" s="64"/>
      <c r="N36" s="31"/>
      <c r="O36" s="31"/>
      <c r="P36" s="31"/>
      <c r="Q36" s="31"/>
      <c r="R36" s="75"/>
      <c r="S36" s="31"/>
      <c r="T36" s="23"/>
      <c r="U36" s="31"/>
      <c r="V36" s="31"/>
      <c r="W36" s="31"/>
      <c r="X36" s="31"/>
      <c r="Y36" s="145"/>
      <c r="Z36" s="31"/>
      <c r="AA36" s="31"/>
    </row>
    <row r="37" spans="1:27" ht="13.5" thickBot="1" x14ac:dyDescent="0.25">
      <c r="A37" s="30"/>
      <c r="B37" s="30"/>
      <c r="C37" s="39" t="s">
        <v>3</v>
      </c>
      <c r="D37" s="40">
        <v>1678651970.0306165</v>
      </c>
      <c r="E37" s="40">
        <v>1728050969.4494133</v>
      </c>
      <c r="F37" s="41">
        <v>1.029427779135121</v>
      </c>
      <c r="G37" s="31"/>
      <c r="H37" s="69"/>
      <c r="I37" s="30"/>
      <c r="J37" s="70"/>
      <c r="K37" s="31"/>
      <c r="L37" s="31"/>
      <c r="M37" s="64"/>
      <c r="N37" s="31"/>
      <c r="O37" s="31"/>
      <c r="P37" s="31"/>
      <c r="Q37" s="31"/>
      <c r="R37" s="30"/>
      <c r="S37" s="31"/>
      <c r="T37" s="133"/>
      <c r="U37" s="127"/>
      <c r="V37" s="30"/>
      <c r="W37" s="31"/>
      <c r="X37" s="31"/>
      <c r="Y37" s="145"/>
      <c r="Z37" s="31"/>
      <c r="AA37" s="31"/>
    </row>
    <row r="38" spans="1:27" ht="51.75" thickBot="1" x14ac:dyDescent="0.25">
      <c r="A38" s="30"/>
      <c r="B38" s="30"/>
      <c r="C38" s="15" t="s">
        <v>46</v>
      </c>
      <c r="D38" s="40">
        <v>54181724.618537568</v>
      </c>
      <c r="E38" s="40">
        <v>54484807.319051199</v>
      </c>
      <c r="F38" s="41">
        <v>1.0055938178905797</v>
      </c>
      <c r="G38" s="31"/>
      <c r="H38" s="69"/>
      <c r="I38" s="30"/>
      <c r="J38" s="70"/>
      <c r="K38" s="30"/>
      <c r="L38" s="30"/>
      <c r="M38" s="71"/>
      <c r="N38" s="31"/>
      <c r="O38" s="72"/>
      <c r="P38" s="31"/>
      <c r="Q38" s="31"/>
      <c r="R38" s="30"/>
      <c r="S38" s="78" t="s">
        <v>31</v>
      </c>
      <c r="T38" s="78" t="s">
        <v>82</v>
      </c>
      <c r="U38" s="78" t="s">
        <v>83</v>
      </c>
      <c r="V38" s="78" t="s">
        <v>33</v>
      </c>
      <c r="W38" s="78" t="s">
        <v>32</v>
      </c>
      <c r="X38" s="78" t="s">
        <v>84</v>
      </c>
      <c r="Y38" s="145"/>
      <c r="Z38" s="31"/>
      <c r="AA38" s="31"/>
    </row>
    <row r="39" spans="1:27" ht="13.5" thickBot="1" x14ac:dyDescent="0.25">
      <c r="A39" s="30"/>
      <c r="B39" s="30"/>
      <c r="C39" s="43" t="s">
        <v>80</v>
      </c>
      <c r="D39" s="31"/>
      <c r="E39" s="31"/>
      <c r="F39" s="31"/>
      <c r="G39" s="31"/>
      <c r="H39" s="69"/>
      <c r="I39" s="30"/>
      <c r="J39" s="70"/>
      <c r="K39" s="30"/>
      <c r="L39" s="79"/>
      <c r="M39" s="80"/>
      <c r="N39" s="31"/>
      <c r="O39" s="72"/>
      <c r="P39" s="64"/>
      <c r="Q39" s="31"/>
      <c r="R39" s="30"/>
      <c r="S39" s="32" t="s">
        <v>7</v>
      </c>
      <c r="T39" s="81">
        <v>52.36</v>
      </c>
      <c r="U39" s="81">
        <v>64.325557174258918</v>
      </c>
      <c r="V39" s="82">
        <v>2</v>
      </c>
      <c r="W39" s="81">
        <v>5.9827785871294594</v>
      </c>
      <c r="X39" s="81">
        <v>58.342778587129459</v>
      </c>
      <c r="Y39" s="31"/>
      <c r="Z39" s="31"/>
      <c r="AA39" s="31"/>
    </row>
    <row r="40" spans="1:27" ht="13.5" thickBot="1" x14ac:dyDescent="0.25">
      <c r="A40" s="30"/>
      <c r="B40" s="30"/>
      <c r="C40" s="43" t="s">
        <v>81</v>
      </c>
      <c r="D40" s="31"/>
      <c r="E40" s="31"/>
      <c r="F40" s="31"/>
      <c r="G40" s="31"/>
      <c r="H40" s="69"/>
      <c r="I40" s="30"/>
      <c r="J40" s="70"/>
      <c r="K40" s="30"/>
      <c r="L40" s="79"/>
      <c r="M40" s="75"/>
      <c r="N40" s="31"/>
      <c r="O40" s="72"/>
      <c r="P40" s="90"/>
      <c r="Q40" s="31"/>
      <c r="R40" s="30"/>
      <c r="S40" s="32" t="s">
        <v>8</v>
      </c>
      <c r="T40" s="81">
        <v>118.91</v>
      </c>
      <c r="U40" s="81">
        <v>144.64653259808514</v>
      </c>
      <c r="V40" s="82">
        <v>2</v>
      </c>
      <c r="W40" s="81">
        <v>12.868266299042574</v>
      </c>
      <c r="X40" s="81">
        <v>131.77826629904257</v>
      </c>
      <c r="Y40" s="31"/>
      <c r="Z40" s="31"/>
      <c r="AA40" s="31"/>
    </row>
    <row r="41" spans="1:27" ht="13.5" thickBot="1" x14ac:dyDescent="0.25">
      <c r="A41" s="30"/>
      <c r="B41" s="30"/>
      <c r="C41" s="131"/>
      <c r="D41" s="132"/>
      <c r="E41" s="30"/>
      <c r="F41" s="30"/>
      <c r="G41" s="31"/>
      <c r="H41" s="69"/>
      <c r="I41" s="30"/>
      <c r="J41" s="70"/>
      <c r="K41" s="30"/>
      <c r="L41" s="79"/>
      <c r="M41" s="71"/>
      <c r="N41" s="31"/>
      <c r="O41" s="31"/>
      <c r="P41" s="31"/>
      <c r="Q41" s="31"/>
      <c r="R41" s="30"/>
      <c r="S41" s="32" t="s">
        <v>9</v>
      </c>
      <c r="T41" s="81">
        <v>55.4</v>
      </c>
      <c r="U41" s="81">
        <v>67.607672039865136</v>
      </c>
      <c r="V41" s="82">
        <v>2</v>
      </c>
      <c r="W41" s="81">
        <v>6.1038360199325687</v>
      </c>
      <c r="X41" s="81">
        <v>61.503836019932564</v>
      </c>
      <c r="Y41" s="31"/>
      <c r="Z41" s="31"/>
      <c r="AA41" s="31"/>
    </row>
    <row r="42" spans="1:27" x14ac:dyDescent="0.2">
      <c r="A42" s="4"/>
      <c r="B42" s="30"/>
      <c r="C42" s="30"/>
      <c r="D42" s="30"/>
      <c r="E42" s="30"/>
      <c r="F42" s="30"/>
      <c r="H42" s="12"/>
      <c r="I42" s="4"/>
      <c r="J42" s="13"/>
      <c r="M42" s="5"/>
      <c r="O42" s="4"/>
      <c r="Q42" s="6"/>
      <c r="R42" s="4"/>
      <c r="T42" s="134"/>
      <c r="U42" s="135"/>
      <c r="V42" s="30"/>
    </row>
    <row r="43" spans="1:27" x14ac:dyDescent="0.2">
      <c r="A43" s="4"/>
      <c r="B43" s="30"/>
      <c r="C43" s="30"/>
      <c r="D43" s="34"/>
      <c r="E43" s="89"/>
      <c r="F43" s="89"/>
      <c r="H43" s="12"/>
      <c r="I43" s="4"/>
      <c r="J43" s="13"/>
      <c r="M43" s="5"/>
      <c r="O43" s="4"/>
      <c r="Q43" s="6"/>
      <c r="R43" s="4"/>
      <c r="T43" s="134"/>
      <c r="U43" s="30"/>
      <c r="V43" s="30"/>
    </row>
    <row r="44" spans="1:27" x14ac:dyDescent="0.2">
      <c r="A44" s="4"/>
      <c r="B44" s="30"/>
      <c r="C44" s="30"/>
      <c r="D44" s="34"/>
      <c r="E44" s="37"/>
      <c r="F44" s="30"/>
      <c r="H44" s="12"/>
      <c r="I44" s="4"/>
      <c r="J44" s="13"/>
      <c r="O44" s="4"/>
      <c r="Q44" s="6"/>
      <c r="R44" s="4"/>
      <c r="T44" s="2"/>
    </row>
    <row r="45" spans="1:27" x14ac:dyDescent="0.2">
      <c r="A45" s="4"/>
      <c r="B45" s="30"/>
      <c r="C45" s="30"/>
      <c r="D45" s="34"/>
      <c r="E45" s="37"/>
      <c r="F45" s="30"/>
      <c r="H45" s="12"/>
      <c r="I45" s="4"/>
      <c r="J45" s="13"/>
      <c r="M45" s="5"/>
      <c r="O45" s="4"/>
      <c r="Q45" s="6"/>
      <c r="R45" s="4"/>
      <c r="T45" s="2"/>
    </row>
    <row r="46" spans="1:27" x14ac:dyDescent="0.2">
      <c r="A46" s="4"/>
      <c r="B46" s="30"/>
      <c r="C46" s="131"/>
      <c r="D46" s="132"/>
      <c r="E46" s="30"/>
      <c r="F46" s="30"/>
      <c r="H46" s="12"/>
      <c r="I46" s="4"/>
      <c r="J46" s="13"/>
    </row>
    <row r="47" spans="1:27" x14ac:dyDescent="0.2">
      <c r="A47" s="4"/>
      <c r="B47" s="4"/>
      <c r="I47" s="4"/>
      <c r="J47" s="13"/>
      <c r="M47" s="5"/>
    </row>
    <row r="48" spans="1:27" x14ac:dyDescent="0.2">
      <c r="A48" s="4"/>
      <c r="B48" s="4"/>
    </row>
    <row r="49" spans="1:5" x14ac:dyDescent="0.2">
      <c r="A49" s="4"/>
      <c r="B49" s="4"/>
    </row>
    <row r="50" spans="1:5" x14ac:dyDescent="0.2">
      <c r="A50" s="4"/>
      <c r="B50" s="4"/>
    </row>
    <row r="51" spans="1:5" x14ac:dyDescent="0.2">
      <c r="A51" s="4"/>
      <c r="B51" s="4"/>
      <c r="C51" s="111"/>
      <c r="D51" s="112"/>
      <c r="E51" s="4"/>
    </row>
    <row r="52" spans="1:5" x14ac:dyDescent="0.2">
      <c r="A52" s="4"/>
      <c r="B52" s="4"/>
      <c r="C52" s="111"/>
      <c r="D52" s="112"/>
      <c r="E52" s="4"/>
    </row>
    <row r="53" spans="1:5" x14ac:dyDescent="0.2">
      <c r="A53" s="4"/>
      <c r="B53" s="4"/>
      <c r="C53" s="111"/>
      <c r="D53" s="112"/>
      <c r="E53" s="4"/>
    </row>
    <row r="54" spans="1:5" x14ac:dyDescent="0.2">
      <c r="A54" s="4"/>
      <c r="B54" s="4"/>
      <c r="C54" s="4"/>
      <c r="D54" s="4"/>
      <c r="E54" s="4"/>
    </row>
    <row r="55" spans="1:5" x14ac:dyDescent="0.2">
      <c r="A55" s="4"/>
      <c r="B55" s="4"/>
      <c r="C55" s="4"/>
      <c r="D55" s="4"/>
      <c r="E55" s="4"/>
    </row>
    <row r="56" spans="1:5" x14ac:dyDescent="0.2">
      <c r="A56" s="4"/>
      <c r="B56" s="4"/>
      <c r="C56" s="4"/>
      <c r="D56" s="4"/>
      <c r="E56" s="4"/>
    </row>
    <row r="57" spans="1:5" x14ac:dyDescent="0.2">
      <c r="A57" s="4"/>
      <c r="B57" s="4"/>
      <c r="C57" s="4"/>
      <c r="D57" s="4"/>
      <c r="E57" s="4"/>
    </row>
    <row r="58" spans="1:5" x14ac:dyDescent="0.2">
      <c r="A58" s="4"/>
      <c r="B58" s="4"/>
      <c r="C58" s="4"/>
      <c r="D58" s="4"/>
      <c r="E58" s="4"/>
    </row>
    <row r="59" spans="1:5" x14ac:dyDescent="0.2">
      <c r="A59" s="4"/>
      <c r="B59" s="4"/>
      <c r="C59" s="4"/>
      <c r="D59" s="4"/>
      <c r="E59" s="4"/>
    </row>
    <row r="60" spans="1:5" x14ac:dyDescent="0.2">
      <c r="A60" s="4"/>
      <c r="B60" s="4"/>
      <c r="C60" s="4"/>
      <c r="D60" s="4"/>
      <c r="E60" s="4"/>
    </row>
    <row r="61" spans="1:5" x14ac:dyDescent="0.2">
      <c r="A61" s="4"/>
    </row>
    <row r="62" spans="1:5" x14ac:dyDescent="0.2">
      <c r="A62" s="4"/>
    </row>
    <row r="63" spans="1:5" x14ac:dyDescent="0.2">
      <c r="A63" s="4"/>
    </row>
    <row r="64" spans="1:5" x14ac:dyDescent="0.2">
      <c r="A64" s="4"/>
    </row>
    <row r="65" spans="1:1" x14ac:dyDescent="0.2">
      <c r="A65" s="4"/>
    </row>
    <row r="66" spans="1:1" x14ac:dyDescent="0.2">
      <c r="A66" s="4"/>
    </row>
  </sheetData>
  <conditionalFormatting sqref="U42">
    <cfRule type="expression" dxfId="1" priority="1">
      <formula>"if+$U$30&lt;&gt;$U$31"</formula>
    </cfRule>
    <cfRule type="cellIs" dxfId="0" priority="2" operator="notEqual">
      <formula>0</formula>
    </cfRule>
  </conditionalFormatting>
  <pageMargins left="0.7" right="0.7" top="0.75" bottom="0.75" header="0.3" footer="0.3"/>
  <pageSetup paperSize="17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vidence Exhibit" ma:contentTypeID="0x0101006C4D7F394B56A844BBAB815FF7A6EFB5" ma:contentTypeVersion="86" ma:contentTypeDescription="Create a new evidence Exhibit using the Template Master." ma:contentTypeScope="" ma:versionID="96531fb2a6ece2c80523ea6197e36a16">
  <xsd:schema xmlns:xsd="http://www.w3.org/2001/XMLSchema" xmlns:xs="http://www.w3.org/2001/XMLSchema" xmlns:p="http://schemas.microsoft.com/office/2006/metadata/properties" xmlns:ns2="f0af1d65-dfd0-4b99-b523-def3a954563f" xmlns:ns3="f9175001-c430-4d57-adde-c1c10539e919" xmlns:ns4="c177ebce-ba5d-4f17-87d0-6a1c56acc62b" xmlns:ns5="9fda2e78-8e3f-49d4-9e97-25a6337a81ff" xmlns:ns6="ea909525-6dd5-47d7-9eed-71e77e5cedc6" xmlns:ns7="6cd78a55-9298-4f12-88a0-08be2e2ac8f0" xmlns:ns8="31a38067-a042-4e0e-9037-517587b10700" targetNamespace="http://schemas.microsoft.com/office/2006/metadata/properties" ma:root="true" ma:fieldsID="a534786fa0fd8ac02a7bb9ddcd15648f" ns2:_="" ns3:_="" ns4:_="" ns5:_="" ns6:_="" ns7:_="" ns8:_="">
    <xsd:import namespace="f0af1d65-dfd0-4b99-b523-def3a954563f"/>
    <xsd:import namespace="f9175001-c430-4d57-adde-c1c10539e919"/>
    <xsd:import namespace="c177ebce-ba5d-4f17-87d0-6a1c56acc62b"/>
    <xsd:import namespace="9fda2e78-8e3f-49d4-9e97-25a6337a81ff"/>
    <xsd:import namespace="ea909525-6dd5-47d7-9eed-71e77e5cedc6"/>
    <xsd:import namespace="6cd78a55-9298-4f12-88a0-08be2e2ac8f0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  <xsd:element ref="ns3:Issue_x0020_Date"/>
                <xsd:element ref="ns3:Case_x0020_Number_x002f_Docket_x0020_Number" minOccurs="0"/>
                <xsd:element ref="ns4:Exhibit"/>
                <xsd:element ref="ns4:Tab"/>
                <xsd:element ref="ns4:Schedule"/>
                <xsd:element ref="ns5:Shell_Created" minOccurs="0"/>
                <xsd:element ref="ns6:Filing_x0020_Status" minOccurs="0"/>
                <xsd:element ref="ns5:Primary_Author" minOccurs="0"/>
                <xsd:element ref="ns5:Additional_Reviewers" minOccurs="0"/>
                <xsd:element ref="ns7:Witness" minOccurs="0"/>
                <xsd:element ref="ns8:RA_x0020_Contact" minOccurs="0"/>
                <xsd:element ref="ns5:Dir_Contact" minOccurs="0"/>
                <xsd:element ref="ns5:Draft_Ready" minOccurs="0"/>
                <xsd:element ref="ns5:RA_Approved" minOccurs="0"/>
                <xsd:element ref="ns5:Dir_Approved" minOccurs="0"/>
                <xsd:element ref="ns5:SR_Approved" minOccurs="0"/>
                <xsd:element ref="ns5:Strategic_x003f_" minOccurs="0"/>
                <xsd:element ref="ns7:Leg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2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Issue_x0020_Date" ma:index="3" ma:displayName="Issue Date" ma:description="Date the document was issued." ma:format="DateOnly" ma:internalName="Issue_x0020_Date">
      <xsd:simpleType>
        <xsd:restriction base="dms:DateTime"/>
      </xsd:simpleType>
    </xsd:element>
    <xsd:element name="Case_x0020_Number_x002f_Docket_x0020_Number" ma:index="4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7ebce-ba5d-4f17-87d0-6a1c56acc62b" elementFormDefault="qualified">
    <xsd:import namespace="http://schemas.microsoft.com/office/2006/documentManagement/types"/>
    <xsd:import namespace="http://schemas.microsoft.com/office/infopath/2007/PartnerControls"/>
    <xsd:element name="Exhibit" ma:index="5" ma:displayName="Exhibit" ma:internalName="Exhibit" ma:readOnly="false">
      <xsd:simpleType>
        <xsd:restriction base="dms:Text">
          <xsd:maxLength value="8"/>
        </xsd:restriction>
      </xsd:simpleType>
    </xsd:element>
    <xsd:element name="Tab" ma:index="6" ma:displayName="Tab" ma:internalName="Tab" ma:readOnly="false">
      <xsd:simpleType>
        <xsd:restriction base="dms:Text">
          <xsd:maxLength value="8"/>
        </xsd:restriction>
      </xsd:simpleType>
    </xsd:element>
    <xsd:element name="Schedule" ma:index="7" ma:displayName="Schedule" ma:decimals="0" ma:internalName="Schedule" ma:readOnly="false" ma:percentage="FALSE">
      <xsd:simpleType>
        <xsd:restriction base="dms:Number">
          <xsd:maxInclusive value="999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a2e78-8e3f-49d4-9e97-25a6337a81ff" elementFormDefault="qualified">
    <xsd:import namespace="http://schemas.microsoft.com/office/2006/documentManagement/types"/>
    <xsd:import namespace="http://schemas.microsoft.com/office/infopath/2007/PartnerControls"/>
    <xsd:element name="Shell_Created" ma:index="8" nillable="true" ma:displayName="Shell_Created" ma:default="0" ma:description="Has RRA created the shell file for this item?" ma:internalName="Shell_Created">
      <xsd:simpleType>
        <xsd:restriction base="dms:Boolean"/>
      </xsd:simpleType>
    </xsd:element>
    <xsd:element name="Primary_Author" ma:index="10" nillable="true" ma:displayName="Primary_Author" ma:description="The person primarily in charge of authoring the item." ma:list="UserInfo" ma:SharePointGroup="0" ma:internalName="Primary_Auth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ditional_Reviewers" ma:index="11" nillable="true" ma:displayName="Additional_Reviewers" ma:description="Are there people other than the Primary Author that should review this prior to approval?" ma:list="UserInfo" ma:SharePointGroup="0" ma:internalName="Additional_Review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r_Contact" ma:index="14" nillable="true" ma:displayName="Dir_Contact" ma:default="Karen Taylor" ma:format="Dropdown" ma:internalName="Dir_Contact" ma:readOnly="false">
      <xsd:simpleType>
        <xsd:union memberTypes="dms:Text">
          <xsd:simpleType>
            <xsd:restriction base="dms:Choice">
              <xsd:enumeration value="Allan Cowan"/>
              <xsd:enumeration value="Oded Hubert"/>
              <xsd:enumeration value="Ian Malpass"/>
              <xsd:enumeration value="Joanne Richardson"/>
              <xsd:enumeration value="Jeffrey Smith"/>
              <xsd:enumeration value="Karen Taylor"/>
            </xsd:restriction>
          </xsd:simpleType>
        </xsd:union>
      </xsd:simpleType>
    </xsd:element>
    <xsd:element name="Draft_Ready" ma:index="15" nillable="true" ma:displayName="Draft_Ready" ma:default="0" ma:description="This denotes whether there is a draft ready for Regulatory review." ma:internalName="Draft_Ready">
      <xsd:simpleType>
        <xsd:restriction base="dms:Boolean"/>
      </xsd:simpleType>
    </xsd:element>
    <xsd:element name="RA_Approved" ma:index="16" nillable="true" ma:displayName="RA_Approved" ma:default="0" ma:description="Denotes Approval by Regulatory Advisor to proceed to Director Review stage." ma:internalName="RA_Approved">
      <xsd:simpleType>
        <xsd:restriction base="dms:Boolean"/>
      </xsd:simpleType>
    </xsd:element>
    <xsd:element name="Dir_Approved" ma:index="17" nillable="true" ma:displayName="Dir_Approved" ma:default="0" ma:description="Denotes approval by Director to either go to Sr Mgmt review (if strategic) or to go to final formatting." ma:internalName="Dir_Approved">
      <xsd:simpleType>
        <xsd:restriction base="dms:Boolean"/>
      </xsd:simpleType>
    </xsd:element>
    <xsd:element name="SR_Approved" ma:index="18" nillable="true" ma:displayName="SR_Approved" ma:default="0" ma:description="Check if Sr Mgmt has approved the item.  Only applies if marked strategic." ma:internalName="SR_Approved">
      <xsd:simpleType>
        <xsd:restriction base="dms:Boolean"/>
      </xsd:simpleType>
    </xsd:element>
    <xsd:element name="Strategic_x003f_" ma:index="19" nillable="true" ma:displayName="Strategic?" ma:default="1" ma:description="Is this item strategic?  If yes then it will garner Sr Mgmt review." ma:internalName="Strategic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Filing_x0020_Status" ma:index="9" nillable="true" ma:displayName="Filing Status" ma:default="Initial_Stage" ma:format="RadioButtons" ma:internalName="Filing_x0020_Status">
      <xsd:simpleType>
        <xsd:restriction base="dms:Choice">
          <xsd:enumeration value="Initial_Stage"/>
          <xsd:enumeration value="RA_Review_Complete"/>
          <xsd:enumeration value="CopyWriter_Complete"/>
          <xsd:enumeration value="Legal_Comple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78a55-9298-4f12-88a0-08be2e2ac8f0" elementFormDefault="qualified">
    <xsd:import namespace="http://schemas.microsoft.com/office/2006/documentManagement/types"/>
    <xsd:import namespace="http://schemas.microsoft.com/office/infopath/2007/PartnerControls"/>
    <xsd:element name="Witness" ma:index="12" nillable="true" ma:displayName="Witness" ma:internalName="Witness">
      <xsd:simpleType>
        <xsd:restriction base="dms:Text">
          <xsd:maxLength value="64"/>
        </xsd:restriction>
      </xsd:simpleType>
    </xsd:element>
    <xsd:element name="Legal" ma:index="28" nillable="true" ma:displayName="Legal" ma:default="0" ma:description="Legal review required" ma:internalName="Legal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3" nillable="true" ma:displayName="RA Contact" ma:default="Nicole Taylor" ma:format="Dropdown" ma:internalName="RA_x0020_Contact">
      <xsd:simpleType>
        <xsd:union memberTypes="dms:Text">
          <xsd:simpleType>
            <xsd:restriction base="dms:Choice">
              <xsd:enumeration value="Nicole Taylor"/>
              <xsd:enumeration value="Maxine Cooper"/>
              <xsd:enumeration value="Jody McEachran"/>
              <xsd:enumeration value="Lisa Lee"/>
              <xsd:enumeration value="Uri Akselrud"/>
              <xsd:enumeration value="Oren Ben-Shlomo"/>
              <xsd:enumeration value="Stephen Vetsis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chedule xmlns="c177ebce-ba5d-4f17-87d0-6a1c56acc62b">2</Schedule>
    <Dir_Approved xmlns="9fda2e78-8e3f-49d4-9e97-25a6337a81ff">true</Dir_Approved>
    <Shell_Created xmlns="9fda2e78-8e3f-49d4-9e97-25a6337a81ff">false</Shell_Created>
    <Tab xmlns="c177ebce-ba5d-4f17-87d0-6a1c56acc62b">1</Tab>
    <Primary_Author xmlns="9fda2e78-8e3f-49d4-9e97-25a6337a81ff">
      <UserInfo>
        <DisplayName/>
        <AccountId xsi:nil="true"/>
        <AccountType/>
      </UserInfo>
    </Primary_Author>
    <Draft_Ready xmlns="9fda2e78-8e3f-49d4-9e97-25a6337a81ff">false</Draft_Ready>
    <Case_x0020_Number_x002f_Docket_x0020_Number xmlns="f9175001-c430-4d57-adde-c1c10539e919">EB-2017-0049</Case_x0020_Number_x002f_Docket_x0020_Number>
    <Exhibit xmlns="c177ebce-ba5d-4f17-87d0-6a1c56acc62b">H1</Exhibit>
    <Filing_x0020_Status xmlns="ea909525-6dd5-47d7-9eed-71e77e5cedc6">Initial_Stage</Filing_x0020_Status>
    <Witness xmlns="6cd78a55-9298-4f12-88a0-08be2e2ac8f0" xsi:nil="true"/>
    <Dir_Contact xmlns="9fda2e78-8e3f-49d4-9e97-25a6337a81ff">Karen Taylor</Dir_Contact>
    <Issue_x0020_Date xmlns="f9175001-c430-4d57-adde-c1c10539e919">2017-03-31T04:00:00+00:00</Issue_x0020_Date>
    <RA_x0020_Contact xmlns="31a38067-a042-4e0e-9037-517587b10700">Stephen Vetsis</RA_x0020_Contact>
    <Additional_Reviewers xmlns="9fda2e78-8e3f-49d4-9e97-25a6337a81ff">
      <UserInfo>
        <DisplayName/>
        <AccountId xsi:nil="true"/>
        <AccountType/>
      </UserInfo>
    </Additional_Reviewers>
    <Hydro_x0020_One_x0020_Data_x0020_Classification xmlns="f0af1d65-dfd0-4b99-b523-def3a954563f">Internal Use (Only Internal information is not for release to the public)</Hydro_x0020_One_x0020_Data_x0020_Classification>
    <Legal xmlns="6cd78a55-9298-4f12-88a0-08be2e2ac8f0">false</Legal>
    <SR_Approved xmlns="9fda2e78-8e3f-49d4-9e97-25a6337a81ff">false</SR_Approved>
    <Strategic_x003f_ xmlns="9fda2e78-8e3f-49d4-9e97-25a6337a81ff">false</Strategic_x003f_>
    <RA_Approved xmlns="9fda2e78-8e3f-49d4-9e97-25a6337a81ff">true</RA_Approved>
  </documentManagement>
</p:properties>
</file>

<file path=customXml/item3.xml><?xml version="1.0" encoding="utf-8"?>
<?mso-contentType ?>
<customXsn xmlns="http://schemas.microsoft.com/office/2006/metadata/customXsn">
  <xsnLocation>https://teams.hydroone.com/sites/ra/ra/b2mlp/EB2015002/Forms/Document/c7d368c570245b4acustomXsn.xsn</xsnLocation>
  <cached>True</cached>
  <openByDefault>True</openByDefault>
  <xsnScope>https://teams.hydroone.com/sites/ra/ra/b2mlp/EB2015002</xsnScope>
</customXsn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5A85BC-0706-4157-B54F-4FEFBC1D2E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f9175001-c430-4d57-adde-c1c10539e919"/>
    <ds:schemaRef ds:uri="c177ebce-ba5d-4f17-87d0-6a1c56acc62b"/>
    <ds:schemaRef ds:uri="9fda2e78-8e3f-49d4-9e97-25a6337a81ff"/>
    <ds:schemaRef ds:uri="ea909525-6dd5-47d7-9eed-71e77e5cedc6"/>
    <ds:schemaRef ds:uri="6cd78a55-9298-4f12-88a0-08be2e2ac8f0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D3612F-150F-4D40-A2F9-EDAC38EB93B5}">
  <ds:schemaRefs>
    <ds:schemaRef ds:uri="http://www.w3.org/XML/1998/namespace"/>
    <ds:schemaRef ds:uri="f0af1d65-dfd0-4b99-b523-def3a954563f"/>
    <ds:schemaRef ds:uri="http://purl.org/dc/dcmitype/"/>
    <ds:schemaRef ds:uri="ea909525-6dd5-47d7-9eed-71e77e5cedc6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1a38067-a042-4e0e-9037-517587b10700"/>
    <ds:schemaRef ds:uri="http://purl.org/dc/elements/1.1/"/>
    <ds:schemaRef ds:uri="f9175001-c430-4d57-adde-c1c10539e919"/>
    <ds:schemaRef ds:uri="6cd78a55-9298-4f12-88a0-08be2e2ac8f0"/>
    <ds:schemaRef ds:uri="9fda2e78-8e3f-49d4-9e97-25a6337a81ff"/>
    <ds:schemaRef ds:uri="c177ebce-ba5d-4f17-87d0-6a1c56acc62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B486927-6368-4951-9FBB-6007EBA38164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7D2B6AA5-861C-43C1-82EA-1D379ECEF0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2018</vt:lpstr>
      <vt:lpstr>2019</vt:lpstr>
      <vt:lpstr>2020</vt:lpstr>
      <vt:lpstr>2021</vt:lpstr>
      <vt:lpstr>2022</vt:lpstr>
      <vt:lpstr>'2018'!Print_Area</vt:lpstr>
      <vt:lpstr>'2019'!Print_Area</vt:lpstr>
      <vt:lpstr>'2020'!Print_Area</vt:lpstr>
      <vt:lpstr>'2021'!Print_Area</vt:lpstr>
      <vt:lpstr>'2022'!Print_Area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Derivation of Retail Rates</dc:title>
  <dc:creator>SHETH Nikita</dc:creator>
  <cp:lastModifiedBy>LEE Julie(Qiu Ling)</cp:lastModifiedBy>
  <cp:lastPrinted>2017-03-16T15:43:52Z</cp:lastPrinted>
  <dcterms:created xsi:type="dcterms:W3CDTF">2013-09-20T18:49:19Z</dcterms:created>
  <dcterms:modified xsi:type="dcterms:W3CDTF">2017-03-22T17:54:11Z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D_Category">
    <vt:lpwstr>Other</vt:lpwstr>
  </property>
  <property fmtid="{D5CDD505-2E9C-101B-9397-08002B2CF9AE}" pid="3" name="RA2_Approved">
    <vt:bool>false</vt:bool>
  </property>
  <property fmtid="{D5CDD505-2E9C-101B-9397-08002B2CF9AE}" pid="4" name="ContentTypeId">
    <vt:lpwstr>0x0101006C4D7F394B56A844BBAB815FF7A6EFB5</vt:lpwstr>
  </property>
  <property fmtid="{D5CDD505-2E9C-101B-9397-08002B2CF9AE}" pid="5" name="AM_Approved">
    <vt:bool>false</vt:bool>
  </property>
</Properties>
</file>