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516" windowWidth="15360" windowHeight="7716" activeTab="1"/>
  </bookViews>
  <sheets>
    <sheet name="Budget EXAMPLE" sheetId="9" r:id="rId1"/>
    <sheet name="Budget " sheetId="5" r:id="rId2"/>
    <sheet name="Work Plan" sheetId="4" r:id="rId3"/>
    <sheet name="Measuring Results" sheetId="3" r:id="rId4"/>
  </sheets>
  <calcPr calcId="145621"/>
  <customWorkbookViews>
    <customWorkbookView name="opa - Personal View" guid="{0C3EF321-74D1-4C14-A3EC-34809216350E}" mergeInterval="0" personalView="1" maximized="1" windowWidth="1276" windowHeight="878" activeSheetId="1"/>
  </customWorkbookViews>
</workbook>
</file>

<file path=xl/calcChain.xml><?xml version="1.0" encoding="utf-8"?>
<calcChain xmlns="http://schemas.openxmlformats.org/spreadsheetml/2006/main">
  <c r="J28" i="5" l="1"/>
  <c r="J27" i="5"/>
  <c r="G79" i="5" l="1"/>
  <c r="J79" i="5"/>
  <c r="G61" i="5"/>
  <c r="H142" i="5"/>
  <c r="H141" i="5"/>
  <c r="J32" i="5"/>
  <c r="H32" i="5"/>
  <c r="G30" i="5"/>
  <c r="J30" i="5" s="1"/>
  <c r="G29" i="5"/>
  <c r="J29" i="5" s="1"/>
  <c r="G27" i="5"/>
  <c r="G26" i="5"/>
  <c r="J26" i="5" s="1"/>
  <c r="G25" i="5"/>
  <c r="J25" i="5" s="1"/>
  <c r="G24" i="5"/>
  <c r="J24" i="5" s="1"/>
  <c r="J23" i="5"/>
  <c r="G23" i="5"/>
  <c r="G22" i="5"/>
  <c r="J22" i="5" s="1"/>
  <c r="G21" i="5"/>
  <c r="J21" i="5" s="1"/>
  <c r="G20" i="5"/>
  <c r="J20" i="5" s="1"/>
  <c r="G19" i="5"/>
  <c r="J19" i="5" s="1"/>
  <c r="G18" i="5"/>
  <c r="J18" i="5" s="1"/>
  <c r="G17" i="5"/>
  <c r="J17" i="5" s="1"/>
  <c r="G16" i="5"/>
  <c r="J16" i="5" s="1"/>
  <c r="J15" i="5"/>
  <c r="G15" i="5"/>
  <c r="G14" i="5"/>
  <c r="J14" i="5" s="1"/>
  <c r="G13" i="5"/>
  <c r="J13" i="5" s="1"/>
  <c r="G32" i="5" l="1"/>
  <c r="I142" i="5"/>
  <c r="G78" i="5" l="1"/>
  <c r="J78" i="5" l="1"/>
  <c r="G106" i="5"/>
  <c r="J106" i="5" s="1"/>
  <c r="G132" i="5" l="1"/>
  <c r="J132" i="5" s="1"/>
  <c r="G131" i="5"/>
  <c r="J131" i="5" s="1"/>
  <c r="G130" i="5"/>
  <c r="G129" i="5"/>
  <c r="J129" i="5" s="1"/>
  <c r="G128" i="5"/>
  <c r="J128" i="5" s="1"/>
  <c r="G127" i="5"/>
  <c r="J127" i="5" s="1"/>
  <c r="G126" i="5"/>
  <c r="J126" i="5" s="1"/>
  <c r="G125" i="5"/>
  <c r="J125" i="5" s="1"/>
  <c r="G124" i="5"/>
  <c r="J124" i="5" s="1"/>
  <c r="G123" i="5"/>
  <c r="J123" i="5" s="1"/>
  <c r="G122" i="5"/>
  <c r="J122" i="5" s="1"/>
  <c r="G121" i="5"/>
  <c r="J121" i="5" s="1"/>
  <c r="G111" i="5"/>
  <c r="J111" i="5" s="1"/>
  <c r="G110" i="5"/>
  <c r="J110" i="5" s="1"/>
  <c r="G109" i="5"/>
  <c r="J109" i="5" s="1"/>
  <c r="G108" i="5"/>
  <c r="G107" i="5"/>
  <c r="J107" i="5" s="1"/>
  <c r="G105" i="5"/>
  <c r="J105" i="5" s="1"/>
  <c r="G104" i="5"/>
  <c r="G103" i="5"/>
  <c r="J103" i="5" s="1"/>
  <c r="G102" i="5"/>
  <c r="J102" i="5" s="1"/>
  <c r="G101" i="5"/>
  <c r="J101" i="5" s="1"/>
  <c r="G100" i="5"/>
  <c r="J100" i="5" s="1"/>
  <c r="G99" i="5"/>
  <c r="J99" i="5" s="1"/>
  <c r="G98" i="5"/>
  <c r="J98" i="5" s="1"/>
  <c r="G97" i="5"/>
  <c r="J97" i="5" s="1"/>
  <c r="G96" i="5"/>
  <c r="J96" i="5" s="1"/>
  <c r="G86" i="5"/>
  <c r="G85" i="5"/>
  <c r="J85" i="5" s="1"/>
  <c r="G84" i="5"/>
  <c r="J84" i="5" s="1"/>
  <c r="G83" i="5"/>
  <c r="J83" i="5" s="1"/>
  <c r="G82" i="5"/>
  <c r="G81" i="5"/>
  <c r="G80" i="5"/>
  <c r="G77" i="5"/>
  <c r="G76" i="5"/>
  <c r="J76" i="5" s="1"/>
  <c r="G75" i="5"/>
  <c r="J75" i="5" s="1"/>
  <c r="G74" i="5"/>
  <c r="J74" i="5" s="1"/>
  <c r="G73" i="5"/>
  <c r="G72" i="5"/>
  <c r="J72" i="5" s="1"/>
  <c r="G71" i="5"/>
  <c r="J71" i="5" s="1"/>
  <c r="G70" i="5"/>
  <c r="J70" i="5" s="1"/>
  <c r="G38" i="5"/>
  <c r="G66" i="5"/>
  <c r="J66" i="5" s="1"/>
  <c r="G65" i="5"/>
  <c r="J65" i="5" s="1"/>
  <c r="G64" i="5"/>
  <c r="J64" i="5" s="1"/>
  <c r="G63" i="5"/>
  <c r="J63" i="5" s="1"/>
  <c r="G62" i="5"/>
  <c r="J61" i="5"/>
  <c r="J60" i="5"/>
  <c r="G59" i="5"/>
  <c r="J59" i="5" s="1"/>
  <c r="G58" i="5"/>
  <c r="G57" i="5"/>
  <c r="G56" i="5"/>
  <c r="G55" i="5"/>
  <c r="G54" i="5"/>
  <c r="J54" i="5" s="1"/>
  <c r="G53" i="5"/>
  <c r="J53" i="5" s="1"/>
  <c r="G52" i="5"/>
  <c r="J52" i="5" s="1"/>
  <c r="G51" i="5"/>
  <c r="J51" i="5" s="1"/>
  <c r="G50" i="5"/>
  <c r="J50" i="5" s="1"/>
  <c r="G49" i="5"/>
  <c r="G48" i="5"/>
  <c r="J48" i="5" s="1"/>
  <c r="G47" i="5"/>
  <c r="J47" i="5" s="1"/>
  <c r="G46" i="5"/>
  <c r="J46" i="5" s="1"/>
  <c r="G45" i="5"/>
  <c r="J45" i="5" s="1"/>
  <c r="G44" i="5"/>
  <c r="J44" i="5" s="1"/>
  <c r="G43" i="5"/>
  <c r="J43" i="5" s="1"/>
  <c r="G42" i="5"/>
  <c r="J42" i="5" s="1"/>
  <c r="G41" i="5"/>
  <c r="J41" i="5" s="1"/>
  <c r="G40" i="5"/>
  <c r="J40" i="5" s="1"/>
  <c r="G39" i="5"/>
  <c r="G37" i="5"/>
  <c r="G36" i="5"/>
  <c r="J62" i="5" l="1"/>
  <c r="J104" i="5"/>
  <c r="J77" i="5"/>
  <c r="J108" i="5"/>
  <c r="J81" i="5"/>
  <c r="J73" i="5"/>
  <c r="J55" i="5"/>
  <c r="J56" i="5"/>
  <c r="J37" i="5"/>
  <c r="J57" i="5"/>
  <c r="J36" i="5"/>
  <c r="J49" i="5"/>
  <c r="J39" i="5"/>
  <c r="J38" i="5"/>
  <c r="J82" i="5"/>
  <c r="J130" i="5"/>
  <c r="J58" i="5"/>
  <c r="J80" i="5"/>
  <c r="J86" i="5"/>
  <c r="G93" i="5"/>
  <c r="G141" i="5"/>
  <c r="G67" i="5"/>
  <c r="J67" i="5" s="1"/>
  <c r="G118" i="5"/>
  <c r="G142" i="5" l="1"/>
  <c r="J141" i="5"/>
  <c r="H118" i="5" l="1"/>
  <c r="J118" i="5" s="1"/>
  <c r="J9" i="9" l="1"/>
  <c r="I22" i="9"/>
  <c r="H22" i="9"/>
  <c r="G22" i="9"/>
  <c r="J21" i="9"/>
  <c r="J20" i="9"/>
  <c r="J19" i="9"/>
  <c r="J18" i="9"/>
  <c r="J17" i="9"/>
  <c r="J16" i="9"/>
  <c r="J15" i="9"/>
  <c r="J14" i="9"/>
  <c r="J13" i="9"/>
  <c r="J12" i="9"/>
  <c r="J10" i="9"/>
  <c r="H93" i="5"/>
  <c r="J93" i="5" s="1"/>
  <c r="H67" i="5"/>
  <c r="D6" i="4"/>
  <c r="E6" i="4" s="1"/>
  <c r="F6" i="4" s="1"/>
  <c r="G6" i="4" s="1"/>
  <c r="H6" i="4" s="1"/>
  <c r="I6" i="4" s="1"/>
  <c r="J6" i="4" s="1"/>
  <c r="K6" i="4" s="1"/>
  <c r="L6" i="4" s="1"/>
  <c r="M6" i="4" s="1"/>
  <c r="N6" i="4" s="1"/>
  <c r="O6" i="4" s="1"/>
  <c r="P6" i="4" s="1"/>
  <c r="Q6" i="4" s="1"/>
  <c r="R6" i="4" s="1"/>
  <c r="S6" i="4" s="1"/>
  <c r="T6" i="4" s="1"/>
  <c r="U6" i="4" s="1"/>
  <c r="V6" i="4" s="1"/>
  <c r="W6" i="4" s="1"/>
  <c r="X6" i="4" s="1"/>
  <c r="Y6" i="4" s="1"/>
  <c r="Z6" i="4" s="1"/>
  <c r="J142" i="5" l="1"/>
  <c r="J22" i="9"/>
</calcChain>
</file>

<file path=xl/comments1.xml><?xml version="1.0" encoding="utf-8"?>
<comments xmlns="http://schemas.openxmlformats.org/spreadsheetml/2006/main">
  <authors>
    <author>Philip J. Bosco</author>
    <author>daniel.carr</author>
    <author>terris.lutter</author>
  </authors>
  <commentList>
    <comment ref="C6" authorId="0">
      <text>
        <r>
          <rPr>
            <b/>
            <sz val="12"/>
            <color indexed="81"/>
            <rFont val="Tahoma"/>
            <family val="2"/>
          </rPr>
          <t>List the expected date of completion for this task.  Should match Timeline tab of this Excel file.</t>
        </r>
      </text>
    </comment>
    <comment ref="D6" author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E6" author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H6" author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I6" author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J6" authorId="1">
      <text>
        <r>
          <rPr>
            <b/>
            <sz val="12"/>
            <color indexed="81"/>
            <rFont val="Tahoma"/>
            <family val="2"/>
          </rPr>
          <t xml:space="preserve">
You should check to make sure that the total contribution for an activity matches the cost for each activity (i.e., that all costs are covered by contributions)</t>
        </r>
      </text>
    </comment>
    <comment ref="A7" authorId="1">
      <text>
        <r>
          <rPr>
            <b/>
            <sz val="12"/>
            <color indexed="81"/>
            <rFont val="Tahoma"/>
            <family val="2"/>
          </rPr>
          <t>Group your activities by milestones; the date by which you expect the task will be completed.  Project funding is provided to correspond with milestone dates and deliverables.</t>
        </r>
      </text>
    </comment>
    <comment ref="A8" authorId="2">
      <text>
        <r>
          <rPr>
            <sz val="12"/>
            <color indexed="81"/>
            <rFont val="Tahoma"/>
            <family val="2"/>
          </rPr>
          <t xml:space="preserve">Include tasks as described in Section 3. Add or remove rows as necessary. 
</t>
        </r>
      </text>
    </comment>
  </commentList>
</comments>
</file>

<file path=xl/comments2.xml><?xml version="1.0" encoding="utf-8"?>
<comments xmlns="http://schemas.openxmlformats.org/spreadsheetml/2006/main">
  <authors>
    <author>Philip J. Bosco</author>
    <author>daniel.carr</author>
    <author>terris.lutter</author>
  </authors>
  <commentList>
    <comment ref="C6" authorId="0">
      <text>
        <r>
          <rPr>
            <b/>
            <sz val="12"/>
            <color indexed="81"/>
            <rFont val="Tahoma"/>
            <family val="2"/>
          </rPr>
          <t>List the expected date of completion for this task.  Should match Timeline tab of this Excel file.</t>
        </r>
      </text>
    </comment>
    <comment ref="D6" author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H6" author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I6" author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J6" authorId="1">
      <text>
        <r>
          <rPr>
            <b/>
            <sz val="12"/>
            <color indexed="81"/>
            <rFont val="Tahoma"/>
            <family val="2"/>
          </rPr>
          <t xml:space="preserve">
You should check to make sure that the total contribution for an activity matches the cost for each activity (i.e., that all costs are covered by contributions)</t>
        </r>
      </text>
    </comment>
    <comment ref="A7" authorId="1">
      <text>
        <r>
          <rPr>
            <b/>
            <sz val="12"/>
            <color indexed="81"/>
            <rFont val="Tahoma"/>
            <family val="2"/>
          </rPr>
          <t>Group your activities by milestones; the date by which you expect the task will be completed.  Project funding is provided to correspond with milestone dates and deliverables.</t>
        </r>
      </text>
    </comment>
    <comment ref="A11" authorId="1">
      <text>
        <r>
          <rPr>
            <b/>
            <sz val="12"/>
            <color indexed="81"/>
            <rFont val="Tahoma"/>
            <family val="2"/>
          </rPr>
          <t>Group your activities by milestones; the date by which you expect the task will be completed.  Project funding is provided to correspond with milestone dates and deliverables.</t>
        </r>
      </text>
    </comment>
    <comment ref="A34" authorId="2">
      <text>
        <r>
          <rPr>
            <sz val="12"/>
            <color indexed="81"/>
            <rFont val="Tahoma"/>
            <family val="2"/>
          </rPr>
          <t xml:space="preserve">Include tasks as described in Section 3. Add or remove rows as necessary. 
</t>
        </r>
      </text>
    </comment>
    <comment ref="A69" authorId="2">
      <text>
        <r>
          <rPr>
            <sz val="12"/>
            <color indexed="81"/>
            <rFont val="Tahoma"/>
            <family val="2"/>
          </rPr>
          <t xml:space="preserve">Include tasks as described in Section 3. Add or remove rows as necessary. 
</t>
        </r>
      </text>
    </comment>
    <comment ref="A95" authorId="2">
      <text>
        <r>
          <rPr>
            <sz val="12"/>
            <color indexed="81"/>
            <rFont val="Tahoma"/>
            <family val="2"/>
          </rPr>
          <t xml:space="preserve">Include tasks as described in Section 3. Add or remove rows as necessary. 
</t>
        </r>
      </text>
    </comment>
    <comment ref="A120" authorId="2">
      <text>
        <r>
          <rPr>
            <sz val="12"/>
            <color indexed="81"/>
            <rFont val="Tahoma"/>
            <family val="2"/>
          </rPr>
          <t xml:space="preserve">Include tasks as described in Section 3. Add or remove rows as necessary. 
</t>
        </r>
      </text>
    </comment>
  </commentList>
</comments>
</file>

<file path=xl/comments3.xml><?xml version="1.0" encoding="utf-8"?>
<comments xmlns="http://schemas.openxmlformats.org/spreadsheetml/2006/main">
  <authors>
    <author>opa</author>
    <author>daniel.carr</author>
  </authors>
  <commentList>
    <comment ref="B6" author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C6" author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E6" authorId="0">
      <text>
        <r>
          <rPr>
            <b/>
            <sz val="12"/>
            <color indexed="81"/>
            <rFont val="Tahoma"/>
            <family val="2"/>
          </rPr>
          <t>Deliverables are tangible products that are created as the result of an activity.  
Some activities may not result in a deliverable but are nevertheless important (e.g., participant recruitment)</t>
        </r>
      </text>
    </comment>
    <comment ref="F6" authorId="0">
      <text>
        <r>
          <rPr>
            <b/>
            <sz val="12"/>
            <color indexed="81"/>
            <rFont val="Tahoma"/>
            <family val="2"/>
          </rPr>
          <t>Measuring results requires a performance indicator to be established for EACH project activity/deliverable as well as plan for how and when it will be measured.</t>
        </r>
      </text>
    </comment>
    <comment ref="G6" authorId="1">
      <text>
        <r>
          <rPr>
            <b/>
            <sz val="12"/>
            <color indexed="81"/>
            <rFont val="Tahoma"/>
            <family val="2"/>
          </rPr>
          <t>The method of measurement should be chosen to reflect the data required, the level of accuracy needed and the difficulty of collecting it.  Frequency of measurement should be included if it occurs more than once.</t>
        </r>
        <r>
          <rPr>
            <sz val="8"/>
            <color indexed="81"/>
            <rFont val="Tahoma"/>
            <family val="2"/>
          </rPr>
          <t xml:space="preserve">
</t>
        </r>
      </text>
    </comment>
    <comment ref="H6" authorId="1">
      <text>
        <r>
          <rPr>
            <b/>
            <sz val="12"/>
            <color indexed="81"/>
            <rFont val="Tahoma"/>
            <family val="2"/>
          </rPr>
          <t>Results should match what you hope to achieve, not the minimum or maximum possible.</t>
        </r>
        <r>
          <rPr>
            <sz val="8"/>
            <color indexed="81"/>
            <rFont val="Tahoma"/>
            <family val="2"/>
          </rPr>
          <t xml:space="preserve">
</t>
        </r>
      </text>
    </comment>
    <comment ref="I6" authorId="1">
      <text>
        <r>
          <rPr>
            <b/>
            <sz val="12"/>
            <color indexed="81"/>
            <rFont val="Tahoma"/>
            <family val="2"/>
          </rPr>
          <t>This date should match the dates provided in the budget.  If the activity happens on a recurring basis, the date should indicate the first time that the activity takes place.
You may choose to write Month 8 rather than a specific date to ensure the proposal does not need to be updated if project start date is delayed.</t>
        </r>
        <r>
          <rPr>
            <sz val="8"/>
            <color indexed="81"/>
            <rFont val="Tahoma"/>
            <family val="2"/>
          </rPr>
          <t xml:space="preserve">
</t>
        </r>
      </text>
    </comment>
  </commentList>
</comments>
</file>

<file path=xl/sharedStrings.xml><?xml version="1.0" encoding="utf-8"?>
<sst xmlns="http://schemas.openxmlformats.org/spreadsheetml/2006/main" count="402" uniqueCount="222">
  <si>
    <t>Due Date</t>
  </si>
  <si>
    <t>Units</t>
  </si>
  <si>
    <t>Rate/Cost</t>
  </si>
  <si>
    <t>Click red triangles on cells for important notes that will help you accurately complete this template.</t>
  </si>
  <si>
    <t>Total Contribution (All Funders)</t>
  </si>
  <si>
    <t>[hours] or [units]</t>
  </si>
  <si>
    <t>[Product or Service Provider]</t>
  </si>
  <si>
    <t>Project Total</t>
  </si>
  <si>
    <t>Total</t>
  </si>
  <si>
    <t>Project/ Intermediate Outcome</t>
  </si>
  <si>
    <t>Performance Indicator</t>
  </si>
  <si>
    <t>Target Results</t>
  </si>
  <si>
    <t>Immediate Outcome</t>
  </si>
  <si>
    <t xml:space="preserve">Method of Measurement </t>
  </si>
  <si>
    <t>Activity/Deliverable</t>
  </si>
  <si>
    <t xml:space="preserve"> </t>
  </si>
  <si>
    <t>Ultimate Outcome</t>
  </si>
  <si>
    <t>Target Completion Date/Month</t>
  </si>
  <si>
    <t>Service Provider</t>
  </si>
  <si>
    <t>Activities</t>
  </si>
  <si>
    <t>Task Areas</t>
  </si>
  <si>
    <t>Month 3</t>
  </si>
  <si>
    <t>Task Area</t>
  </si>
  <si>
    <t>Activity/
Deliverable</t>
  </si>
  <si>
    <t>Project Month # (Maximum project length is 36 months)</t>
  </si>
  <si>
    <t>Develop detailed M&amp;V Plan</t>
  </si>
  <si>
    <t>Month 1</t>
  </si>
  <si>
    <t>Month 2</t>
  </si>
  <si>
    <t>Applicant Company</t>
  </si>
  <si>
    <t>Task 4: Reporting</t>
  </si>
  <si>
    <t>Task 1: Develop M&amp;V Plan</t>
  </si>
  <si>
    <t>Month 9</t>
  </si>
  <si>
    <t>Data analyis and weather normalization</t>
  </si>
  <si>
    <t>RPP Roadmap Pilot Project Work Plan (Proposal Section 3.1B)</t>
  </si>
  <si>
    <t>RPP Roadmap Pilot Project  - Measuring Results (Proposal Section 4A)</t>
  </si>
  <si>
    <t>Review detailed M&amp;V Plan with OEB</t>
  </si>
  <si>
    <t>Applicant/3rd party</t>
  </si>
  <si>
    <t>Applicant</t>
  </si>
  <si>
    <t>Task 2: Load Control Installation</t>
  </si>
  <si>
    <t>Develp installation plan</t>
  </si>
  <si>
    <t>Acquire load controls</t>
  </si>
  <si>
    <t>Load control installation</t>
  </si>
  <si>
    <t>Load Control Co.</t>
  </si>
  <si>
    <t>Installation Co.</t>
  </si>
  <si>
    <t>Funding (OEB)</t>
  </si>
  <si>
    <t>Example Load Control Pilot Project</t>
  </si>
  <si>
    <t>Milestone 1: Pilot Project Preparation</t>
  </si>
  <si>
    <t>Task 3: Measuring Results</t>
  </si>
  <si>
    <t>Data collection (12 months)</t>
  </si>
  <si>
    <t>Month 13</t>
  </si>
  <si>
    <t>Month 14</t>
  </si>
  <si>
    <t>Draft report on results</t>
  </si>
  <si>
    <t>Initial participant survey</t>
  </si>
  <si>
    <t>Pilot participants have incorporated effective energy management into their daily energy usage decisions.</t>
  </si>
  <si>
    <t>Local Distribution Company (LDC) (Cash/In-Kind)</t>
  </si>
  <si>
    <t>Partner (Cash/In-Kind)</t>
  </si>
  <si>
    <t>RPP Roadmap Pilot Project Detailed Budget (Proposal Section 3.1B)</t>
  </si>
  <si>
    <r>
      <t xml:space="preserve">
</t>
    </r>
    <r>
      <rPr>
        <b/>
        <sz val="14"/>
        <rFont val="Arial"/>
        <family val="2"/>
      </rPr>
      <t xml:space="preserve">PLEASE NOTE: </t>
    </r>
    <r>
      <rPr>
        <sz val="14"/>
        <rFont val="Arial"/>
        <family val="2"/>
      </rPr>
      <t xml:space="preserve">
1.) Example content is only to demonstrate format.
2.) The "Rate/Cost" X "Units" must match the  value in the "Total Contribution (All Funders)" column. 
3.) Do not include OEB services (such as M&amp;V plan review) as an in-kind contribution.
</t>
    </r>
  </si>
  <si>
    <r>
      <t xml:space="preserve">
</t>
    </r>
    <r>
      <rPr>
        <b/>
        <sz val="14"/>
        <rFont val="Arial"/>
        <family val="2"/>
      </rPr>
      <t xml:space="preserve">PLEASE NOTE: </t>
    </r>
    <r>
      <rPr>
        <sz val="14"/>
        <rFont val="Arial"/>
        <family val="2"/>
      </rPr>
      <t xml:space="preserve">
1.) Example content is only to demonstrate format.
2.) The "Rate/Cost" X "Units" must match the  value in the "Total Contribution (All Funders)" column. 
3.) Do not include OEB reviews (such as M&amp;V plan review) as an in-kind contribution.
</t>
    </r>
  </si>
  <si>
    <t>Pilot participant education on rate options</t>
  </si>
  <si>
    <t>Development of education material</t>
  </si>
  <si>
    <t>Website launched</t>
  </si>
  <si>
    <t>Number of participants switching from their initial rate choice</t>
  </si>
  <si>
    <t>85% remain on initial rate choice for duration of pilot</t>
  </si>
  <si>
    <t>Pilot participants choose rate plan well suited to their lifestyle and ability to shift usage</t>
  </si>
  <si>
    <t>Pilot participants see value in choice of rate structure</t>
  </si>
  <si>
    <t>Participants indicate satisfaction with control over their rate structure</t>
  </si>
  <si>
    <t>Participant survey response shows desire to have choice with respect to electricity rates</t>
  </si>
  <si>
    <t>Survey results</t>
  </si>
  <si>
    <t>70% of participants indicate preference to have choice in rate structure</t>
  </si>
  <si>
    <t>Final participant survey</t>
  </si>
  <si>
    <t>Participant survey response shows improved preference to have choice with respect to electricity rates</t>
  </si>
  <si>
    <t>80% of participants indicate preference to have choice in rate structure</t>
  </si>
  <si>
    <t>Project Length</t>
  </si>
  <si>
    <t>Installation</t>
  </si>
  <si>
    <t>Hydro One RPP Roadmap Pilot</t>
  </si>
  <si>
    <t>Hydro One Networks Inc.</t>
  </si>
  <si>
    <t>Year</t>
  </si>
  <si>
    <t>Month</t>
  </si>
  <si>
    <t>O</t>
  </si>
  <si>
    <t>N</t>
  </si>
  <si>
    <t>D</t>
  </si>
  <si>
    <t>J</t>
  </si>
  <si>
    <t>F</t>
  </si>
  <si>
    <t>M</t>
  </si>
  <si>
    <t>A</t>
  </si>
  <si>
    <t>S</t>
  </si>
  <si>
    <t>Milestone 1: OEB Approval of Submission</t>
  </si>
  <si>
    <t>Task 1:  Administration</t>
  </si>
  <si>
    <t>Administrative Support</t>
  </si>
  <si>
    <t>Support staff</t>
  </si>
  <si>
    <t>Adminstration - Professors</t>
  </si>
  <si>
    <t>Professors</t>
  </si>
  <si>
    <t>Administration - Professors</t>
  </si>
  <si>
    <t xml:space="preserve">Adminstration - Professors </t>
  </si>
  <si>
    <t>Software/Hardware/Supplies</t>
  </si>
  <si>
    <t>Task 2: Conjoint</t>
  </si>
  <si>
    <t xml:space="preserve">Design </t>
  </si>
  <si>
    <t>Task 3: Rate Design</t>
  </si>
  <si>
    <t>Rate Determination</t>
  </si>
  <si>
    <t>Research Support</t>
  </si>
  <si>
    <t>Student Support</t>
  </si>
  <si>
    <t>Task 4: Sample Selection</t>
  </si>
  <si>
    <t>Task 5: Registration Platform Design</t>
  </si>
  <si>
    <t>Focus Groups</t>
  </si>
  <si>
    <t>incentives &amp; rooms etc.</t>
  </si>
  <si>
    <t>Study</t>
  </si>
  <si>
    <t>follow a panel</t>
  </si>
  <si>
    <t>Consultant Support</t>
  </si>
  <si>
    <t>Sawtooth Support</t>
  </si>
  <si>
    <t>Task 6: Co-ordinationg Recruitment &amp; Vendor Setup</t>
  </si>
  <si>
    <t>Coordiantion</t>
  </si>
  <si>
    <t>Field Project Coordinator</t>
  </si>
  <si>
    <t>Task 7: Recruitment</t>
  </si>
  <si>
    <t>Support</t>
  </si>
  <si>
    <t>part-time assistants</t>
  </si>
  <si>
    <t>Survey Fees</t>
  </si>
  <si>
    <t>Research Now</t>
  </si>
  <si>
    <t>Task 8: Equipment &amp; Installation</t>
  </si>
  <si>
    <t>Equipment</t>
  </si>
  <si>
    <t>IHD/thermostats/TES</t>
  </si>
  <si>
    <t>various installers</t>
  </si>
  <si>
    <t>Vendor Support</t>
  </si>
  <si>
    <t>various vendors</t>
  </si>
  <si>
    <t>$15 ($20-control) per participant</t>
  </si>
  <si>
    <t xml:space="preserve">Task 2: Ongoing Field Support </t>
  </si>
  <si>
    <t>Task 3: Rebates</t>
  </si>
  <si>
    <t>Participant Rebates</t>
  </si>
  <si>
    <t>Coordination</t>
  </si>
  <si>
    <t>Delivery of Mockbills</t>
  </si>
  <si>
    <t>Task 4: Data Warehousing</t>
  </si>
  <si>
    <t>data warehousing</t>
  </si>
  <si>
    <t>storage of data</t>
  </si>
  <si>
    <t>Task 9:  Model Specification and Analysis</t>
  </si>
  <si>
    <t>Analysis</t>
  </si>
  <si>
    <t>Task 6: Model Specification and Analysis</t>
  </si>
  <si>
    <t>Task 3: Final Report</t>
  </si>
  <si>
    <t>Coordination of Data and Analysis</t>
  </si>
  <si>
    <t>Vendor provision of data etc.</t>
  </si>
  <si>
    <t>$25 ($30) per participant (control)</t>
  </si>
  <si>
    <t>Support (participant field support)</t>
  </si>
  <si>
    <t>Environmental and Grid Impact Assessment</t>
  </si>
  <si>
    <t>external consultant</t>
  </si>
  <si>
    <t>Analysis &amp; Write-up</t>
  </si>
  <si>
    <t>student support</t>
  </si>
  <si>
    <t>Supplies &amp; Equipment</t>
  </si>
  <si>
    <t>Survey Platform</t>
  </si>
  <si>
    <t>OEB testimony support</t>
  </si>
  <si>
    <t>Pilot participants shift out of the peak</t>
  </si>
  <si>
    <t>Task 10: Data Transfer &amp; IT Support</t>
  </si>
  <si>
    <t>Data Transfer</t>
  </si>
  <si>
    <t>Hydro One IT/ Inergi</t>
  </si>
  <si>
    <t>Task 11: Marketing and Recruitment</t>
  </si>
  <si>
    <t>Website Development</t>
  </si>
  <si>
    <t>Participant Educational Material Development</t>
  </si>
  <si>
    <t>Recruitment Letters and Eblasts</t>
  </si>
  <si>
    <t>Hydro One / Context Creative</t>
  </si>
  <si>
    <t>Canada Post</t>
  </si>
  <si>
    <t>Letter and Educational Material Postage</t>
  </si>
  <si>
    <t>Customer Support</t>
  </si>
  <si>
    <t>Hydro One</t>
  </si>
  <si>
    <t>Recruitment Management</t>
  </si>
  <si>
    <t>Participants shift consumption from peak to off-peak periods</t>
  </si>
  <si>
    <t>Final Report: Analysis of shifting &amp; measurment of price elasticities</t>
  </si>
  <si>
    <t>(i) Percentage kWh shifted (ii) price elasticitiy</t>
  </si>
  <si>
    <t>Statistical Analysis: Econometric panel analysis (difference in difference specification &amp; CES formulation), using counterfacutal estimation</t>
  </si>
  <si>
    <t>Reliable estimates of shifted consumption &amp; elasticities with 95% confidence bands</t>
  </si>
  <si>
    <t>Pilot participants see value in integrating energy enabling technologies with dynamic pricing</t>
  </si>
  <si>
    <t>Participants with more information feedback &amp; enabling techologies shift more kWh relative to those without such technoligies</t>
  </si>
  <si>
    <t>Final Report: Analysis of shifting &amp; price responsivness as function of information feedback and enabling technogies</t>
  </si>
  <si>
    <t>(i) Percentage kWh shifted (ii) price elasticitiy as a function of information feedback and enabling technologies</t>
  </si>
  <si>
    <t xml:space="preserve">Reliable estimates of shifted consumption &amp; elasticities attributable to feedback &amp; enabling technologies with 95% confidence bands </t>
  </si>
  <si>
    <t>Project Management</t>
  </si>
  <si>
    <t>Task 2: Project Management</t>
  </si>
  <si>
    <t>Task 5: Prepartation of Interim Report (1st)</t>
  </si>
  <si>
    <t>Survey 2 fees</t>
  </si>
  <si>
    <t>Task 5: Final Surveys</t>
  </si>
  <si>
    <t>3040 participants</t>
  </si>
  <si>
    <t>equipment replacement/replacement of batteries</t>
  </si>
  <si>
    <t>IT Support</t>
  </si>
  <si>
    <t>contracted support</t>
  </si>
  <si>
    <t>Other services</t>
  </si>
  <si>
    <t>cheque issuing costs</t>
  </si>
  <si>
    <t>Task 3: Data Warehousing</t>
  </si>
  <si>
    <t>Facilities</t>
  </si>
  <si>
    <t>data warehousing/data archiving/hardware/software</t>
  </si>
  <si>
    <t>Task 4: Rebates</t>
  </si>
  <si>
    <t>DEP &amp; IESO participants</t>
  </si>
  <si>
    <t>Billing Support</t>
  </si>
  <si>
    <t>Milestone 6: Final Report Complete</t>
  </si>
  <si>
    <t>Milestone 2: Extension of Existing SGF and IESO Pilots</t>
  </si>
  <si>
    <t>Milestone 3: Pilot Launch</t>
  </si>
  <si>
    <t>Milestone 4: Interim Status Report Delivered to OEB</t>
  </si>
  <si>
    <t>Milestone 5: End of 12 month In Field Testing</t>
  </si>
  <si>
    <t xml:space="preserve">In Field </t>
  </si>
  <si>
    <t>Participant Surveys</t>
  </si>
  <si>
    <t>Participant Rebates Delivered</t>
  </si>
  <si>
    <t>1. OEB Approval of Submission</t>
  </si>
  <si>
    <t>2. Extension of Existing SGF and IESO Pilots</t>
  </si>
  <si>
    <t>3. Pilot Launch</t>
  </si>
  <si>
    <t>Conjoint Study Design</t>
  </si>
  <si>
    <t>Conjoint Study Rollout</t>
  </si>
  <si>
    <t>Conjoint Study Analysis</t>
  </si>
  <si>
    <t>Rate treatment and enabling technology offerings finalized</t>
  </si>
  <si>
    <t>Marketing and educational material development</t>
  </si>
  <si>
    <t>Vendor procurement and contracting</t>
  </si>
  <si>
    <t>Website development</t>
  </si>
  <si>
    <t>Back office data sytems development</t>
  </si>
  <si>
    <t>Participant recruitment</t>
  </si>
  <si>
    <t>Equipment Installation</t>
  </si>
  <si>
    <t>Participant agreement development</t>
  </si>
  <si>
    <t>4. Interim Status Report Delivered to OEB</t>
  </si>
  <si>
    <t>In-Field Monitoring Participant Monitoring</t>
  </si>
  <si>
    <t>Initial Surveys complete</t>
  </si>
  <si>
    <t>Interim Status Report delivered to OEB</t>
  </si>
  <si>
    <t>In Field Participant Monitoring</t>
  </si>
  <si>
    <t>Participant exit surveys complete</t>
  </si>
  <si>
    <t>Final Partipant payments</t>
  </si>
  <si>
    <t>5. End of 12-Month In Field Testing</t>
  </si>
  <si>
    <t>6. Final Report Complete</t>
  </si>
  <si>
    <t>EM&amp;V Analysis</t>
  </si>
  <si>
    <t>Final Report Delivered to OEB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</si>
</sst>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Red]\-&quot;$&quot;#,##0"/>
    <numFmt numFmtId="165" formatCode="_-&quot;$&quot;* #,##0.00_-;\-&quot;$&quot;* #,##0.00_-;_-&quot;$&quot;* &quot;-&quot;??_-;_-@_-"/>
    <numFmt numFmtId="166" formatCode="&quot;$&quot;#,##0"/>
    <numFmt numFmtId="167" formatCode="&quot;$&quot;#,##0.00"/>
  </numFmts>
  <fonts count="20" x14ac:knownFonts="1">
    <font>
      <sz val="10"/>
      <name val="Arial"/>
    </font>
    <font>
      <b/>
      <sz val="12"/>
      <name val="Arial"/>
      <family val="2"/>
    </font>
    <font>
      <sz val="8"/>
      <name val="Arial"/>
      <family val="2"/>
    </font>
    <font>
      <sz val="8"/>
      <color indexed="81"/>
      <name val="Tahoma"/>
      <family val="2"/>
    </font>
    <font>
      <b/>
      <u/>
      <sz val="14"/>
      <name val="Arial"/>
      <family val="2"/>
    </font>
    <font>
      <b/>
      <sz val="10"/>
      <name val="Arial"/>
      <family val="2"/>
    </font>
    <font>
      <sz val="14"/>
      <name val="Arial"/>
      <family val="2"/>
    </font>
    <font>
      <b/>
      <sz val="14"/>
      <color indexed="60"/>
      <name val="Arial"/>
      <family val="2"/>
    </font>
    <font>
      <sz val="11"/>
      <name val="Arial"/>
      <family val="2"/>
    </font>
    <font>
      <b/>
      <sz val="11"/>
      <name val="Arial"/>
      <family val="2"/>
    </font>
    <font>
      <b/>
      <sz val="11"/>
      <name val="Arial"/>
      <family val="2"/>
    </font>
    <font>
      <b/>
      <sz val="12"/>
      <color indexed="81"/>
      <name val="Tahoma"/>
      <family val="2"/>
    </font>
    <font>
      <sz val="11"/>
      <name val="Arial"/>
      <family val="2"/>
    </font>
    <font>
      <b/>
      <sz val="14"/>
      <name val="Arial"/>
      <family val="2"/>
    </font>
    <font>
      <sz val="12"/>
      <color indexed="81"/>
      <name val="Tahoma"/>
      <family val="2"/>
    </font>
    <font>
      <i/>
      <sz val="12"/>
      <color indexed="12"/>
      <name val="Arial"/>
      <family val="2"/>
    </font>
    <font>
      <sz val="11"/>
      <color indexed="12"/>
      <name val="Arial"/>
      <family val="2"/>
    </font>
    <font>
      <b/>
      <sz val="16"/>
      <name val="Arial"/>
      <family val="2"/>
    </font>
    <font>
      <sz val="10"/>
      <name val="Arial"/>
      <family val="2"/>
    </font>
    <font>
      <sz val="12"/>
      <name val="Arial"/>
      <family val="2"/>
    </font>
  </fonts>
  <fills count="10">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8"/>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8" fillId="0" borderId="0"/>
  </cellStyleXfs>
  <cellXfs count="151">
    <xf numFmtId="0" fontId="0" fillId="0" borderId="0" xfId="0"/>
    <xf numFmtId="0" fontId="5" fillId="0" borderId="0" xfId="0" applyFont="1"/>
    <xf numFmtId="0" fontId="6" fillId="0" borderId="0" xfId="0" applyFont="1"/>
    <xf numFmtId="0" fontId="5" fillId="0" borderId="0" xfId="0" applyFont="1" applyFill="1" applyAlignment="1">
      <alignment horizontal="center" vertical="top" wrapText="1"/>
    </xf>
    <xf numFmtId="0" fontId="4" fillId="0" borderId="0" xfId="0" applyFont="1" applyAlignment="1">
      <alignment horizontal="center"/>
    </xf>
    <xf numFmtId="166" fontId="1" fillId="0" borderId="1" xfId="0" applyNumberFormat="1" applyFont="1" applyBorder="1" applyAlignment="1">
      <alignment horizontal="center" vertical="top"/>
    </xf>
    <xf numFmtId="166" fontId="8" fillId="0" borderId="1" xfId="0" applyNumberFormat="1" applyFont="1" applyBorder="1" applyAlignment="1">
      <alignment horizontal="center" vertical="top"/>
    </xf>
    <xf numFmtId="0" fontId="8" fillId="0" borderId="1" xfId="0" applyFont="1" applyBorder="1" applyAlignment="1">
      <alignment horizontal="center" vertical="center" wrapText="1"/>
    </xf>
    <xf numFmtId="15" fontId="8" fillId="0" borderId="1" xfId="0" applyNumberFormat="1" applyFont="1" applyBorder="1" applyAlignment="1">
      <alignment horizontal="center" vertical="center" wrapText="1"/>
    </xf>
    <xf numFmtId="0" fontId="1" fillId="2" borderId="1" xfId="0" applyFont="1" applyFill="1" applyBorder="1"/>
    <xf numFmtId="0" fontId="1" fillId="2" borderId="1" xfId="0" applyFont="1" applyFill="1" applyBorder="1" applyAlignment="1">
      <alignment wrapText="1"/>
    </xf>
    <xf numFmtId="0" fontId="5" fillId="2" borderId="0" xfId="0" applyFont="1" applyFill="1"/>
    <xf numFmtId="0" fontId="1" fillId="3" borderId="1" xfId="0" applyFont="1" applyFill="1" applyBorder="1"/>
    <xf numFmtId="0" fontId="1" fillId="3" borderId="1" xfId="0" applyFont="1" applyFill="1" applyBorder="1" applyAlignment="1">
      <alignment wrapText="1"/>
    </xf>
    <xf numFmtId="0" fontId="5" fillId="3" borderId="0" xfId="0" applyFont="1" applyFill="1"/>
    <xf numFmtId="0" fontId="1" fillId="3" borderId="1" xfId="0" applyFont="1" applyFill="1" applyBorder="1" applyAlignment="1">
      <alignment horizontal="left" vertical="center" wrapText="1"/>
    </xf>
    <xf numFmtId="166" fontId="1" fillId="3" borderId="1" xfId="0" applyNumberFormat="1" applyFont="1" applyFill="1" applyBorder="1" applyAlignment="1">
      <alignment horizontal="left" vertical="top"/>
    </xf>
    <xf numFmtId="0" fontId="1" fillId="3" borderId="0" xfId="0" applyFont="1" applyFill="1" applyAlignment="1">
      <alignment horizontal="left"/>
    </xf>
    <xf numFmtId="0" fontId="10" fillId="3" borderId="1" xfId="0" applyFont="1" applyFill="1" applyBorder="1" applyAlignment="1">
      <alignment horizontal="left" vertical="center" wrapText="1"/>
    </xf>
    <xf numFmtId="15"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166" fontId="8" fillId="3" borderId="1" xfId="0" applyNumberFormat="1" applyFont="1" applyFill="1" applyBorder="1" applyAlignment="1">
      <alignment horizontal="center" vertical="top"/>
    </xf>
    <xf numFmtId="166" fontId="9" fillId="3" borderId="1" xfId="0" applyNumberFormat="1" applyFont="1" applyFill="1" applyBorder="1" applyAlignment="1">
      <alignment horizontal="center" vertical="top"/>
    </xf>
    <xf numFmtId="0" fontId="0" fillId="3" borderId="0" xfId="0" applyFill="1"/>
    <xf numFmtId="0" fontId="0" fillId="0" borderId="0" xfId="0" applyFill="1"/>
    <xf numFmtId="0" fontId="6" fillId="0" borderId="0" xfId="0" applyFont="1" applyFill="1"/>
    <xf numFmtId="0" fontId="5" fillId="0" borderId="0" xfId="0" applyFont="1" applyFill="1"/>
    <xf numFmtId="0" fontId="1" fillId="0" borderId="0" xfId="0" applyFont="1" applyFill="1" applyAlignment="1">
      <alignment horizontal="left"/>
    </xf>
    <xf numFmtId="166" fontId="10" fillId="4" borderId="1" xfId="0" applyNumberFormat="1" applyFont="1" applyFill="1" applyBorder="1" applyAlignment="1">
      <alignment horizontal="center" vertical="top"/>
    </xf>
    <xf numFmtId="0" fontId="10" fillId="2" borderId="1" xfId="0" applyFont="1" applyFill="1" applyBorder="1" applyAlignment="1">
      <alignment wrapText="1"/>
    </xf>
    <xf numFmtId="15" fontId="10" fillId="2" borderId="1" xfId="0" applyNumberFormat="1" applyFont="1" applyFill="1" applyBorder="1" applyAlignment="1">
      <alignment wrapText="1"/>
    </xf>
    <xf numFmtId="0" fontId="7" fillId="5" borderId="0" xfId="0" applyFont="1" applyFill="1"/>
    <xf numFmtId="0" fontId="0" fillId="5" borderId="0" xfId="0" applyFill="1"/>
    <xf numFmtId="0" fontId="6" fillId="0" borderId="0" xfId="0" applyFont="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0" fillId="0" borderId="4" xfId="0" applyBorder="1"/>
    <xf numFmtId="0" fontId="0" fillId="0" borderId="1" xfId="0" applyBorder="1"/>
    <xf numFmtId="0" fontId="5" fillId="0" borderId="5" xfId="0" applyFont="1" applyBorder="1"/>
    <xf numFmtId="0" fontId="0" fillId="0" borderId="6" xfId="0" applyBorder="1"/>
    <xf numFmtId="0" fontId="5" fillId="0" borderId="0" xfId="0" applyFont="1" applyFill="1" applyAlignment="1">
      <alignment horizontal="left" vertical="top" wrapText="1"/>
    </xf>
    <xf numFmtId="0" fontId="6" fillId="0" borderId="0" xfId="0" applyFont="1" applyAlignment="1">
      <alignment horizontal="left"/>
    </xf>
    <xf numFmtId="0" fontId="7" fillId="5" borderId="0" xfId="0" applyFont="1" applyFill="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left"/>
    </xf>
    <xf numFmtId="0" fontId="8" fillId="0" borderId="1" xfId="0" applyFont="1" applyBorder="1" applyAlignment="1">
      <alignment horizontal="left" vertical="center" wrapText="1"/>
    </xf>
    <xf numFmtId="0" fontId="5" fillId="0" borderId="0" xfId="0" applyFont="1" applyAlignment="1">
      <alignment horizontal="left"/>
    </xf>
    <xf numFmtId="0" fontId="0" fillId="0" borderId="0" xfId="0" applyAlignment="1">
      <alignment horizontal="left"/>
    </xf>
    <xf numFmtId="0" fontId="8" fillId="0" borderId="7" xfId="0" applyFont="1" applyFill="1" applyBorder="1" applyAlignment="1">
      <alignment horizontal="left" vertical="center" wrapText="1"/>
    </xf>
    <xf numFmtId="0" fontId="10" fillId="0" borderId="1" xfId="0" applyFont="1" applyBorder="1" applyAlignment="1">
      <alignment horizontal="left" vertical="center" wrapText="1"/>
    </xf>
    <xf numFmtId="166" fontId="8" fillId="0" borderId="1" xfId="0" applyNumberFormat="1" applyFont="1" applyBorder="1" applyAlignment="1">
      <alignment horizontal="right" vertical="center"/>
    </xf>
    <xf numFmtId="166" fontId="12" fillId="0" borderId="1" xfId="0" applyNumberFormat="1" applyFont="1" applyBorder="1" applyAlignment="1">
      <alignment horizontal="right" vertical="center"/>
    </xf>
    <xf numFmtId="166" fontId="10" fillId="0" borderId="1" xfId="0" applyNumberFormat="1" applyFont="1" applyBorder="1" applyAlignment="1">
      <alignment horizontal="right" vertical="center"/>
    </xf>
    <xf numFmtId="0" fontId="0" fillId="6" borderId="1" xfId="0" applyFill="1" applyBorder="1"/>
    <xf numFmtId="0" fontId="0" fillId="0" borderId="8" xfId="0" applyBorder="1"/>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vertical="center"/>
    </xf>
    <xf numFmtId="0" fontId="13"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166" fontId="0" fillId="0" borderId="0" xfId="0" applyNumberFormat="1" applyFill="1"/>
    <xf numFmtId="166" fontId="8" fillId="0" borderId="1" xfId="0" applyNumberFormat="1" applyFont="1" applyBorder="1" applyAlignment="1">
      <alignment horizontal="center" vertical="center"/>
    </xf>
    <xf numFmtId="166" fontId="10"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applyAlignment="1">
      <alignment wrapText="1"/>
    </xf>
    <xf numFmtId="0" fontId="18" fillId="0" borderId="0" xfId="0" applyFont="1" applyAlignment="1">
      <alignment wrapText="1"/>
    </xf>
    <xf numFmtId="0" fontId="5" fillId="0" borderId="17" xfId="0" applyFont="1" applyBorder="1" applyAlignment="1">
      <alignment horizontal="left" vertical="center" wrapText="1"/>
    </xf>
    <xf numFmtId="0" fontId="1" fillId="0" borderId="9" xfId="0" applyFont="1" applyBorder="1" applyAlignment="1">
      <alignment horizontal="left" vertical="center" wrapText="1"/>
    </xf>
    <xf numFmtId="0" fontId="1" fillId="0" borderId="17" xfId="0" applyFont="1" applyBorder="1" applyAlignment="1">
      <alignment horizontal="left" vertical="center" wrapText="1"/>
    </xf>
    <xf numFmtId="0" fontId="18" fillId="0" borderId="1" xfId="0" applyFont="1" applyBorder="1" applyAlignment="1">
      <alignment horizontal="left" vertical="center" wrapText="1"/>
    </xf>
    <xf numFmtId="0" fontId="0" fillId="0" borderId="9" xfId="0" applyFill="1" applyBorder="1"/>
    <xf numFmtId="0" fontId="0" fillId="0" borderId="1" xfId="0" applyFill="1" applyBorder="1"/>
    <xf numFmtId="0" fontId="18" fillId="0" borderId="1" xfId="0" applyFont="1" applyBorder="1"/>
    <xf numFmtId="0" fontId="5" fillId="0" borderId="4" xfId="0" applyFont="1" applyBorder="1"/>
    <xf numFmtId="0" fontId="1"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18" fillId="0" borderId="0" xfId="0" applyFont="1"/>
    <xf numFmtId="0" fontId="6" fillId="7" borderId="0" xfId="0" applyFont="1" applyFill="1" applyAlignment="1">
      <alignment horizontal="center" vertical="top"/>
    </xf>
    <xf numFmtId="0" fontId="5" fillId="0" borderId="4" xfId="0" applyFont="1" applyFill="1" applyBorder="1"/>
    <xf numFmtId="0" fontId="18" fillId="0" borderId="1" xfId="0" applyFont="1" applyFill="1" applyBorder="1"/>
    <xf numFmtId="0" fontId="8" fillId="0" borderId="7" xfId="0" applyFont="1" applyFill="1" applyBorder="1" applyAlignment="1">
      <alignment horizontal="center" vertical="center" wrapText="1"/>
    </xf>
    <xf numFmtId="0" fontId="18" fillId="0" borderId="0" xfId="0" applyFont="1" applyAlignment="1">
      <alignment horizontal="left"/>
    </xf>
    <xf numFmtId="166" fontId="0" fillId="0" borderId="0" xfId="0" applyNumberFormat="1" applyAlignment="1">
      <alignment horizontal="left"/>
    </xf>
    <xf numFmtId="15" fontId="15" fillId="0" borderId="1" xfId="1" applyNumberFormat="1" applyFont="1" applyFill="1" applyBorder="1" applyAlignment="1">
      <alignment horizontal="center" vertical="center" wrapText="1"/>
    </xf>
    <xf numFmtId="0" fontId="15" fillId="0" borderId="1" xfId="1" applyFont="1" applyFill="1" applyBorder="1" applyAlignment="1">
      <alignment horizontal="left" vertical="center" wrapText="1"/>
    </xf>
    <xf numFmtId="0" fontId="15" fillId="0" borderId="12" xfId="1" applyFont="1" applyFill="1" applyBorder="1" applyAlignment="1">
      <alignment horizontal="center" vertical="center" wrapText="1"/>
    </xf>
    <xf numFmtId="0" fontId="15" fillId="0" borderId="1" xfId="1" applyFont="1" applyFill="1" applyBorder="1" applyAlignment="1">
      <alignment vertical="center" wrapText="1"/>
    </xf>
    <xf numFmtId="0" fontId="16" fillId="0" borderId="1"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4" xfId="1" applyFont="1" applyFill="1" applyBorder="1" applyAlignment="1">
      <alignment horizontal="center" vertical="center" wrapText="1"/>
    </xf>
    <xf numFmtId="166" fontId="8" fillId="0" borderId="1" xfId="0" applyNumberFormat="1" applyFont="1" applyFill="1" applyBorder="1" applyAlignment="1">
      <alignment horizontal="center" vertical="top"/>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66" fontId="0" fillId="0" borderId="0" xfId="0" applyNumberFormat="1"/>
    <xf numFmtId="0" fontId="13" fillId="0" borderId="0" xfId="0" applyFont="1" applyAlignment="1">
      <alignment horizontal="center"/>
    </xf>
    <xf numFmtId="0" fontId="10" fillId="4" borderId="12" xfId="0" applyFont="1" applyFill="1" applyBorder="1" applyAlignment="1">
      <alignment horizontal="right" vertical="center" wrapText="1"/>
    </xf>
    <xf numFmtId="167" fontId="8" fillId="0" borderId="1"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5" fontId="10" fillId="4" borderId="12" xfId="0" applyNumberFormat="1" applyFont="1" applyFill="1" applyBorder="1" applyAlignment="1">
      <alignment horizontal="right" vertical="center" wrapText="1"/>
    </xf>
    <xf numFmtId="165" fontId="1" fillId="0" borderId="14" xfId="0" applyNumberFormat="1" applyFont="1" applyBorder="1" applyAlignment="1">
      <alignment horizontal="right" vertical="top"/>
    </xf>
    <xf numFmtId="165" fontId="0" fillId="0" borderId="0" xfId="0" applyNumberFormat="1"/>
    <xf numFmtId="165" fontId="5" fillId="0" borderId="0" xfId="0" applyNumberFormat="1" applyFont="1"/>
    <xf numFmtId="166" fontId="5" fillId="0" borderId="0" xfId="0" applyNumberFormat="1" applyFont="1"/>
    <xf numFmtId="164" fontId="8" fillId="0" borderId="1" xfId="0" applyNumberFormat="1" applyFont="1" applyBorder="1" applyAlignment="1">
      <alignment horizontal="center" vertical="center" wrapText="1"/>
    </xf>
    <xf numFmtId="0" fontId="8" fillId="0" borderId="18" xfId="0" applyFont="1" applyFill="1" applyBorder="1" applyAlignment="1">
      <alignment horizontal="left" vertical="center" wrapText="1"/>
    </xf>
    <xf numFmtId="0" fontId="8" fillId="0" borderId="0" xfId="0" applyFont="1" applyFill="1" applyBorder="1" applyAlignment="1">
      <alignment horizontal="left" vertical="center" wrapText="1"/>
    </xf>
    <xf numFmtId="15"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Fill="1" applyBorder="1" applyAlignment="1">
      <alignment horizontal="left" vertical="center" wrapText="1"/>
    </xf>
    <xf numFmtId="15" fontId="19" fillId="3" borderId="1" xfId="0" applyNumberFormat="1" applyFont="1" applyFill="1" applyBorder="1" applyAlignment="1">
      <alignment horizontal="left" vertical="center" wrapText="1"/>
    </xf>
    <xf numFmtId="15" fontId="19" fillId="3" borderId="1" xfId="0" applyNumberFormat="1" applyFont="1" applyFill="1" applyBorder="1"/>
    <xf numFmtId="17" fontId="19" fillId="3" borderId="1" xfId="0" applyNumberFormat="1" applyFont="1" applyFill="1" applyBorder="1"/>
    <xf numFmtId="0" fontId="0" fillId="8" borderId="1" xfId="0" applyFill="1" applyBorder="1"/>
    <xf numFmtId="0" fontId="0" fillId="8" borderId="9" xfId="0" applyFill="1" applyBorder="1"/>
    <xf numFmtId="0" fontId="1" fillId="8" borderId="9" xfId="0" applyFont="1" applyFill="1" applyBorder="1" applyAlignment="1">
      <alignment horizontal="left" vertical="center"/>
    </xf>
    <xf numFmtId="0" fontId="0" fillId="9" borderId="1" xfId="0" applyFill="1" applyBorder="1"/>
    <xf numFmtId="0" fontId="13" fillId="0" borderId="0" xfId="0" applyFont="1" applyAlignment="1">
      <alignment horizontal="center"/>
    </xf>
    <xf numFmtId="0" fontId="10" fillId="4" borderId="8"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6" fillId="7" borderId="0" xfId="0" applyFont="1" applyFill="1" applyAlignment="1">
      <alignment horizontal="center" vertical="top" wrapText="1"/>
    </xf>
    <xf numFmtId="0" fontId="6" fillId="7" borderId="0" xfId="0" applyFont="1" applyFill="1" applyAlignment="1">
      <alignment horizontal="center" vertical="top"/>
    </xf>
    <xf numFmtId="0" fontId="1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1" fillId="0" borderId="10" xfId="0" applyFont="1" applyBorder="1" applyAlignment="1">
      <alignment horizontal="right" vertical="top"/>
    </xf>
    <xf numFmtId="0" fontId="1" fillId="0" borderId="13" xfId="0" applyFont="1" applyBorder="1" applyAlignment="1">
      <alignment horizontal="right" vertical="top"/>
    </xf>
    <xf numFmtId="0" fontId="1" fillId="0" borderId="14" xfId="0" applyFont="1" applyBorder="1" applyAlignment="1">
      <alignment horizontal="right" vertical="top"/>
    </xf>
    <xf numFmtId="0" fontId="17" fillId="0" borderId="0" xfId="0" applyFont="1" applyFill="1" applyAlignment="1">
      <alignment horizontal="center" vertical="top"/>
    </xf>
    <xf numFmtId="0" fontId="0" fillId="0" borderId="0" xfId="0" applyAlignment="1">
      <alignment horizontal="center"/>
    </xf>
    <xf numFmtId="0" fontId="0" fillId="0" borderId="6" xfId="0" applyBorder="1" applyAlignment="1"/>
    <xf numFmtId="0" fontId="0" fillId="0" borderId="15" xfId="0" applyBorder="1" applyAlignment="1"/>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16" fillId="0" borderId="1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5" fillId="0" borderId="0" xfId="0" applyFont="1" applyAlignment="1"/>
    <xf numFmtId="0" fontId="13" fillId="0" borderId="0" xfId="0" applyFont="1" applyBorder="1" applyAlignment="1">
      <alignment horizontal="center"/>
    </xf>
    <xf numFmtId="0" fontId="5" fillId="0" borderId="0" xfId="0" applyFont="1" applyBorder="1" applyAlignme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7"/>
  <sheetViews>
    <sheetView workbookViewId="0"/>
  </sheetViews>
  <sheetFormatPr defaultRowHeight="13.2" x14ac:dyDescent="0.25"/>
  <cols>
    <col min="1" max="1" width="49.33203125" customWidth="1"/>
    <col min="2" max="2" width="49.6640625" customWidth="1"/>
    <col min="3" max="3" width="11.33203125" bestFit="1" customWidth="1"/>
    <col min="4" max="4" width="27.6640625" customWidth="1"/>
    <col min="5" max="5" width="12" bestFit="1" customWidth="1"/>
    <col min="6" max="6" width="7" bestFit="1" customWidth="1"/>
    <col min="7" max="7" width="21.33203125" bestFit="1" customWidth="1"/>
    <col min="8" max="8" width="23.109375" bestFit="1" customWidth="1"/>
    <col min="9" max="9" width="20.88671875" bestFit="1" customWidth="1"/>
    <col min="10" max="10" width="23.88671875" customWidth="1"/>
  </cols>
  <sheetData>
    <row r="1" spans="1:19" ht="17.399999999999999" x14ac:dyDescent="0.25">
      <c r="A1" s="41"/>
      <c r="B1" s="41"/>
      <c r="C1" s="128" t="s">
        <v>56</v>
      </c>
      <c r="D1" s="128"/>
      <c r="E1" s="129"/>
      <c r="F1" s="129"/>
      <c r="G1" s="129"/>
      <c r="H1" s="130"/>
      <c r="I1" s="3"/>
      <c r="J1" s="3"/>
    </row>
    <row r="2" spans="1:19" ht="17.399999999999999" x14ac:dyDescent="0.3">
      <c r="A2" s="42"/>
      <c r="B2" s="42"/>
      <c r="C2" s="122" t="s">
        <v>45</v>
      </c>
      <c r="D2" s="122"/>
      <c r="E2" s="122"/>
      <c r="F2" s="122"/>
      <c r="G2" s="122"/>
      <c r="H2" s="4"/>
      <c r="I2" s="4"/>
      <c r="J2" s="4"/>
    </row>
    <row r="3" spans="1:19" ht="17.399999999999999" x14ac:dyDescent="0.3">
      <c r="A3" s="42"/>
      <c r="B3" s="42"/>
      <c r="C3" s="122" t="s">
        <v>28</v>
      </c>
      <c r="D3" s="122"/>
      <c r="E3" s="122"/>
      <c r="F3" s="122"/>
      <c r="G3" s="122"/>
      <c r="H3" s="4"/>
      <c r="I3" s="4"/>
      <c r="J3" s="4"/>
      <c r="L3" s="126" t="s">
        <v>58</v>
      </c>
      <c r="M3" s="127"/>
      <c r="N3" s="127"/>
      <c r="O3" s="127"/>
      <c r="P3" s="127"/>
      <c r="Q3" s="127"/>
      <c r="R3" s="127"/>
      <c r="S3" s="127"/>
    </row>
    <row r="4" spans="1:19" ht="17.399999999999999" x14ac:dyDescent="0.3">
      <c r="A4" s="42"/>
      <c r="B4" s="42"/>
      <c r="C4" s="59"/>
      <c r="D4" s="59"/>
      <c r="E4" s="59"/>
      <c r="F4" s="59"/>
      <c r="G4" s="59"/>
      <c r="H4" s="4"/>
      <c r="I4" s="4"/>
      <c r="J4" s="4"/>
      <c r="L4" s="126"/>
      <c r="M4" s="127"/>
      <c r="N4" s="127"/>
      <c r="O4" s="127"/>
      <c r="P4" s="127"/>
      <c r="Q4" s="127"/>
      <c r="R4" s="127"/>
      <c r="S4" s="127"/>
    </row>
    <row r="5" spans="1:19" ht="17.399999999999999" x14ac:dyDescent="0.3">
      <c r="A5" s="43" t="s">
        <v>3</v>
      </c>
      <c r="B5" s="43"/>
      <c r="C5" s="32"/>
      <c r="D5" s="32"/>
      <c r="E5" s="32"/>
      <c r="F5" s="32"/>
      <c r="L5" s="127"/>
      <c r="M5" s="127"/>
      <c r="N5" s="127"/>
      <c r="O5" s="127"/>
      <c r="P5" s="127"/>
      <c r="Q5" s="127"/>
      <c r="R5" s="127"/>
      <c r="S5" s="127"/>
    </row>
    <row r="6" spans="1:19" s="60" customFormat="1" ht="57.75" customHeight="1" x14ac:dyDescent="0.3">
      <c r="A6" s="66" t="s">
        <v>20</v>
      </c>
      <c r="B6" s="66" t="s">
        <v>19</v>
      </c>
      <c r="C6" s="66" t="s">
        <v>0</v>
      </c>
      <c r="D6" s="66" t="s">
        <v>18</v>
      </c>
      <c r="E6" s="66" t="s">
        <v>2</v>
      </c>
      <c r="F6" s="66" t="s">
        <v>1</v>
      </c>
      <c r="G6" s="61" t="s">
        <v>44</v>
      </c>
      <c r="H6" s="62" t="s">
        <v>54</v>
      </c>
      <c r="I6" s="61" t="s">
        <v>55</v>
      </c>
      <c r="J6" s="61" t="s">
        <v>4</v>
      </c>
      <c r="L6" s="127"/>
      <c r="M6" s="127"/>
      <c r="N6" s="127"/>
      <c r="O6" s="127"/>
      <c r="P6" s="127"/>
      <c r="Q6" s="127"/>
      <c r="R6" s="127"/>
      <c r="S6" s="127"/>
    </row>
    <row r="7" spans="1:19" ht="15.6" x14ac:dyDescent="0.3">
      <c r="A7" s="45" t="s">
        <v>46</v>
      </c>
      <c r="B7" s="45"/>
      <c r="C7" s="12"/>
      <c r="D7" s="12"/>
      <c r="E7" s="12"/>
      <c r="F7" s="12"/>
      <c r="G7" s="13"/>
      <c r="H7" s="13"/>
      <c r="I7" s="13"/>
      <c r="J7" s="13"/>
      <c r="L7" s="127"/>
      <c r="M7" s="127"/>
      <c r="N7" s="127"/>
      <c r="O7" s="127"/>
      <c r="P7" s="127"/>
      <c r="Q7" s="127"/>
      <c r="R7" s="127"/>
      <c r="S7" s="127"/>
    </row>
    <row r="8" spans="1:19" ht="13.8" x14ac:dyDescent="0.25">
      <c r="A8" s="46" t="s">
        <v>30</v>
      </c>
      <c r="B8" s="46"/>
      <c r="C8" s="8"/>
      <c r="D8" s="7"/>
      <c r="E8" s="51"/>
      <c r="F8" s="7"/>
      <c r="G8" s="64"/>
      <c r="H8" s="51"/>
      <c r="I8" s="51"/>
      <c r="J8" s="52"/>
      <c r="L8" s="127"/>
      <c r="M8" s="127"/>
      <c r="N8" s="127"/>
      <c r="O8" s="127"/>
      <c r="P8" s="127"/>
      <c r="Q8" s="127"/>
      <c r="R8" s="127"/>
      <c r="S8" s="127"/>
    </row>
    <row r="9" spans="1:19" ht="13.8" x14ac:dyDescent="0.25">
      <c r="A9" s="46"/>
      <c r="B9" s="46" t="s">
        <v>25</v>
      </c>
      <c r="C9" s="8" t="s">
        <v>26</v>
      </c>
      <c r="D9" s="7" t="s">
        <v>36</v>
      </c>
      <c r="E9" s="51">
        <v>70</v>
      </c>
      <c r="F9" s="7">
        <v>15</v>
      </c>
      <c r="G9" s="64"/>
      <c r="H9" s="51">
        <v>550</v>
      </c>
      <c r="I9" s="51">
        <v>500</v>
      </c>
      <c r="J9" s="52">
        <f>SUM(G9:I9)</f>
        <v>1050</v>
      </c>
      <c r="L9" s="127"/>
      <c r="M9" s="127"/>
      <c r="N9" s="127"/>
      <c r="O9" s="127"/>
      <c r="P9" s="127"/>
      <c r="Q9" s="127"/>
      <c r="R9" s="127"/>
      <c r="S9" s="127"/>
    </row>
    <row r="10" spans="1:19" ht="13.8" x14ac:dyDescent="0.25">
      <c r="A10" s="46"/>
      <c r="B10" s="46" t="s">
        <v>35</v>
      </c>
      <c r="C10" s="8" t="s">
        <v>27</v>
      </c>
      <c r="D10" s="7" t="s">
        <v>37</v>
      </c>
      <c r="E10" s="51">
        <v>70</v>
      </c>
      <c r="F10" s="7">
        <v>2</v>
      </c>
      <c r="G10" s="64"/>
      <c r="H10" s="51">
        <v>140</v>
      </c>
      <c r="I10" s="51"/>
      <c r="J10" s="52">
        <f t="shared" ref="J10:J21" si="0">SUM(G10:I10)</f>
        <v>140</v>
      </c>
      <c r="L10" s="127"/>
      <c r="M10" s="127"/>
      <c r="N10" s="127"/>
      <c r="O10" s="127"/>
      <c r="P10" s="127"/>
      <c r="Q10" s="127"/>
      <c r="R10" s="127"/>
      <c r="S10" s="127"/>
    </row>
    <row r="11" spans="1:19" ht="13.8" x14ac:dyDescent="0.25">
      <c r="A11" s="46" t="s">
        <v>38</v>
      </c>
      <c r="B11" s="50"/>
      <c r="C11" s="8"/>
      <c r="D11" s="7"/>
      <c r="E11" s="51"/>
      <c r="F11" s="7"/>
      <c r="G11" s="65"/>
      <c r="H11" s="53"/>
      <c r="I11" s="53"/>
      <c r="J11" s="52"/>
      <c r="L11" s="127"/>
      <c r="M11" s="127"/>
      <c r="N11" s="127"/>
      <c r="O11" s="127"/>
      <c r="P11" s="127"/>
      <c r="Q11" s="127"/>
      <c r="R11" s="127"/>
      <c r="S11" s="127"/>
    </row>
    <row r="12" spans="1:19" ht="13.8" x14ac:dyDescent="0.25">
      <c r="A12" s="46"/>
      <c r="B12" s="46" t="s">
        <v>39</v>
      </c>
      <c r="C12" s="8" t="s">
        <v>27</v>
      </c>
      <c r="D12" s="7" t="s">
        <v>28</v>
      </c>
      <c r="E12" s="51">
        <v>70</v>
      </c>
      <c r="F12" s="7">
        <v>5</v>
      </c>
      <c r="G12" s="64">
        <v>200</v>
      </c>
      <c r="H12" s="51">
        <v>150</v>
      </c>
      <c r="I12" s="51"/>
      <c r="J12" s="52">
        <f t="shared" si="0"/>
        <v>350</v>
      </c>
      <c r="L12" s="127"/>
      <c r="M12" s="127"/>
      <c r="N12" s="127"/>
      <c r="O12" s="127"/>
      <c r="P12" s="127"/>
      <c r="Q12" s="127"/>
      <c r="R12" s="127"/>
      <c r="S12" s="127"/>
    </row>
    <row r="13" spans="1:19" ht="13.8" x14ac:dyDescent="0.25">
      <c r="A13" s="46"/>
      <c r="B13" s="46" t="s">
        <v>40</v>
      </c>
      <c r="C13" s="8" t="s">
        <v>27</v>
      </c>
      <c r="D13" s="7" t="s">
        <v>42</v>
      </c>
      <c r="E13" s="51">
        <v>400</v>
      </c>
      <c r="F13" s="7">
        <v>10</v>
      </c>
      <c r="G13" s="64">
        <v>4000</v>
      </c>
      <c r="H13" s="51"/>
      <c r="I13" s="51"/>
      <c r="J13" s="52">
        <f t="shared" si="0"/>
        <v>4000</v>
      </c>
      <c r="L13" s="127"/>
      <c r="M13" s="127"/>
      <c r="N13" s="127"/>
      <c r="O13" s="127"/>
      <c r="P13" s="127"/>
      <c r="Q13" s="127"/>
      <c r="R13" s="127"/>
      <c r="S13" s="127"/>
    </row>
    <row r="14" spans="1:19" ht="13.8" x14ac:dyDescent="0.25">
      <c r="A14" s="46"/>
      <c r="B14" s="46" t="s">
        <v>41</v>
      </c>
      <c r="C14" s="8" t="s">
        <v>21</v>
      </c>
      <c r="D14" s="7" t="s">
        <v>43</v>
      </c>
      <c r="E14" s="51">
        <v>100</v>
      </c>
      <c r="F14" s="7">
        <v>12</v>
      </c>
      <c r="G14" s="64">
        <v>1200</v>
      </c>
      <c r="H14" s="51"/>
      <c r="I14" s="51"/>
      <c r="J14" s="52">
        <f t="shared" si="0"/>
        <v>1200</v>
      </c>
      <c r="L14" s="127"/>
      <c r="M14" s="127"/>
      <c r="N14" s="127"/>
      <c r="O14" s="127"/>
      <c r="P14" s="127"/>
      <c r="Q14" s="127"/>
      <c r="R14" s="127"/>
      <c r="S14" s="127"/>
    </row>
    <row r="15" spans="1:19" ht="13.8" x14ac:dyDescent="0.25">
      <c r="A15" s="46"/>
      <c r="B15" s="46"/>
      <c r="C15" s="8"/>
      <c r="D15" s="7"/>
      <c r="E15" s="53"/>
      <c r="F15" s="7"/>
      <c r="G15" s="64"/>
      <c r="H15" s="51"/>
      <c r="I15" s="51"/>
      <c r="J15" s="52">
        <f t="shared" si="0"/>
        <v>0</v>
      </c>
      <c r="L15" s="127"/>
      <c r="M15" s="127"/>
      <c r="N15" s="127"/>
      <c r="O15" s="127"/>
      <c r="P15" s="127"/>
      <c r="Q15" s="127"/>
      <c r="R15" s="127"/>
      <c r="S15" s="127"/>
    </row>
    <row r="16" spans="1:19" ht="13.8" x14ac:dyDescent="0.25">
      <c r="A16" s="46" t="s">
        <v>47</v>
      </c>
      <c r="B16" s="50"/>
      <c r="C16" s="8"/>
      <c r="D16" s="7"/>
      <c r="E16" s="51"/>
      <c r="F16" s="7"/>
      <c r="G16" s="65"/>
      <c r="H16" s="53"/>
      <c r="I16" s="53"/>
      <c r="J16" s="52">
        <f t="shared" si="0"/>
        <v>0</v>
      </c>
      <c r="L16" s="127"/>
      <c r="M16" s="127"/>
      <c r="N16" s="127"/>
      <c r="O16" s="127"/>
      <c r="P16" s="127"/>
      <c r="Q16" s="127"/>
      <c r="R16" s="127"/>
      <c r="S16" s="127"/>
    </row>
    <row r="17" spans="1:19" ht="13.8" x14ac:dyDescent="0.25">
      <c r="A17" s="46"/>
      <c r="B17" s="46" t="s">
        <v>48</v>
      </c>
      <c r="C17" s="8" t="s">
        <v>31</v>
      </c>
      <c r="D17" s="7" t="s">
        <v>28</v>
      </c>
      <c r="E17" s="51">
        <v>60</v>
      </c>
      <c r="F17" s="7">
        <v>100</v>
      </c>
      <c r="G17" s="64"/>
      <c r="H17" s="51">
        <v>6000</v>
      </c>
      <c r="I17" s="51"/>
      <c r="J17" s="52">
        <f t="shared" si="0"/>
        <v>6000</v>
      </c>
      <c r="L17" s="127"/>
      <c r="M17" s="127"/>
      <c r="N17" s="127"/>
      <c r="O17" s="127"/>
      <c r="P17" s="127"/>
      <c r="Q17" s="127"/>
      <c r="R17" s="127"/>
      <c r="S17" s="127"/>
    </row>
    <row r="18" spans="1:19" ht="13.8" x14ac:dyDescent="0.25">
      <c r="A18" s="46"/>
      <c r="B18" s="46" t="s">
        <v>32</v>
      </c>
      <c r="C18" s="8" t="s">
        <v>49</v>
      </c>
      <c r="D18" s="7" t="s">
        <v>28</v>
      </c>
      <c r="E18" s="51">
        <v>70</v>
      </c>
      <c r="F18" s="7">
        <v>40</v>
      </c>
      <c r="G18" s="64">
        <v>1400</v>
      </c>
      <c r="H18" s="51">
        <v>1400</v>
      </c>
      <c r="I18" s="51"/>
      <c r="J18" s="52">
        <f t="shared" si="0"/>
        <v>2800</v>
      </c>
      <c r="L18" s="127"/>
      <c r="M18" s="127"/>
      <c r="N18" s="127"/>
      <c r="O18" s="127"/>
      <c r="P18" s="127"/>
      <c r="Q18" s="127"/>
      <c r="R18" s="127"/>
      <c r="S18" s="127"/>
    </row>
    <row r="19" spans="1:19" ht="13.8" x14ac:dyDescent="0.25">
      <c r="A19" s="46" t="s">
        <v>29</v>
      </c>
      <c r="B19" s="46"/>
      <c r="C19" s="8"/>
      <c r="D19" s="7"/>
      <c r="E19" s="51"/>
      <c r="F19" s="7"/>
      <c r="G19" s="6"/>
      <c r="H19" s="6"/>
      <c r="I19" s="6"/>
      <c r="J19" s="52">
        <f t="shared" si="0"/>
        <v>0</v>
      </c>
      <c r="L19" s="127"/>
      <c r="M19" s="127"/>
      <c r="N19" s="127"/>
      <c r="O19" s="127"/>
      <c r="P19" s="127"/>
      <c r="Q19" s="127"/>
      <c r="R19" s="127"/>
      <c r="S19" s="127"/>
    </row>
    <row r="20" spans="1:19" ht="13.8" x14ac:dyDescent="0.25">
      <c r="A20" s="46"/>
      <c r="B20" s="46" t="s">
        <v>51</v>
      </c>
      <c r="C20" s="8" t="s">
        <v>50</v>
      </c>
      <c r="D20" s="7" t="s">
        <v>28</v>
      </c>
      <c r="E20" s="51">
        <v>70</v>
      </c>
      <c r="F20" s="7">
        <v>6</v>
      </c>
      <c r="G20" s="6">
        <v>420</v>
      </c>
      <c r="H20" s="6"/>
      <c r="I20" s="6"/>
      <c r="J20" s="52">
        <f t="shared" si="0"/>
        <v>420</v>
      </c>
      <c r="L20" s="127"/>
      <c r="M20" s="127"/>
      <c r="N20" s="127"/>
      <c r="O20" s="127"/>
      <c r="P20" s="127"/>
      <c r="Q20" s="127"/>
      <c r="R20" s="127"/>
      <c r="S20" s="127"/>
    </row>
    <row r="21" spans="1:19" ht="13.8" x14ac:dyDescent="0.25">
      <c r="A21" s="49"/>
      <c r="B21" s="49"/>
      <c r="C21" s="8"/>
      <c r="D21" s="7"/>
      <c r="E21" s="51"/>
      <c r="F21" s="7"/>
      <c r="G21" s="6"/>
      <c r="H21" s="6"/>
      <c r="I21" s="6"/>
      <c r="J21" s="52">
        <f t="shared" si="0"/>
        <v>0</v>
      </c>
      <c r="L21" s="127"/>
      <c r="M21" s="127"/>
      <c r="N21" s="127"/>
      <c r="O21" s="127"/>
      <c r="P21" s="127"/>
      <c r="Q21" s="127"/>
      <c r="R21" s="127"/>
      <c r="S21" s="127"/>
    </row>
    <row r="22" spans="1:19" ht="13.8" x14ac:dyDescent="0.25">
      <c r="A22" s="123" t="s">
        <v>8</v>
      </c>
      <c r="B22" s="124"/>
      <c r="C22" s="124"/>
      <c r="D22" s="124"/>
      <c r="E22" s="124"/>
      <c r="F22" s="125"/>
      <c r="G22" s="28">
        <f>SUM(G8:G21)</f>
        <v>7220</v>
      </c>
      <c r="H22" s="28">
        <f>SUM(H8:H21)</f>
        <v>8240</v>
      </c>
      <c r="I22" s="28">
        <f>SUM(I8:I21)</f>
        <v>500</v>
      </c>
      <c r="J22" s="28">
        <f>SUM(J8:J21)</f>
        <v>15960</v>
      </c>
      <c r="L22" s="127"/>
      <c r="M22" s="127"/>
      <c r="N22" s="127"/>
      <c r="O22" s="127"/>
      <c r="P22" s="127"/>
      <c r="Q22" s="127"/>
      <c r="R22" s="127"/>
      <c r="S22" s="127"/>
    </row>
    <row r="23" spans="1:19" x14ac:dyDescent="0.25">
      <c r="L23" s="127"/>
      <c r="M23" s="127"/>
      <c r="N23" s="127"/>
      <c r="O23" s="127"/>
      <c r="P23" s="127"/>
      <c r="Q23" s="127"/>
      <c r="R23" s="127"/>
      <c r="S23" s="127"/>
    </row>
    <row r="24" spans="1:19" x14ac:dyDescent="0.25">
      <c r="L24" s="127"/>
      <c r="M24" s="127"/>
      <c r="N24" s="127"/>
      <c r="O24" s="127"/>
      <c r="P24" s="127"/>
      <c r="Q24" s="127"/>
      <c r="R24" s="127"/>
      <c r="S24" s="127"/>
    </row>
    <row r="25" spans="1:19" x14ac:dyDescent="0.25">
      <c r="L25" s="127"/>
      <c r="M25" s="127"/>
      <c r="N25" s="127"/>
      <c r="O25" s="127"/>
      <c r="P25" s="127"/>
      <c r="Q25" s="127"/>
      <c r="R25" s="127"/>
      <c r="S25" s="127"/>
    </row>
    <row r="26" spans="1:19" x14ac:dyDescent="0.25">
      <c r="L26" s="127"/>
      <c r="M26" s="127"/>
      <c r="N26" s="127"/>
      <c r="O26" s="127"/>
      <c r="P26" s="127"/>
      <c r="Q26" s="127"/>
      <c r="R26" s="127"/>
      <c r="S26" s="127"/>
    </row>
    <row r="27" spans="1:19" x14ac:dyDescent="0.25">
      <c r="L27" s="127"/>
      <c r="M27" s="127"/>
      <c r="N27" s="127"/>
      <c r="O27" s="127"/>
      <c r="P27" s="127"/>
      <c r="Q27" s="127"/>
      <c r="R27" s="127"/>
      <c r="S27" s="127"/>
    </row>
  </sheetData>
  <mergeCells count="5">
    <mergeCell ref="C2:G2"/>
    <mergeCell ref="C3:G3"/>
    <mergeCell ref="A22:F22"/>
    <mergeCell ref="L3:S27"/>
    <mergeCell ref="C1:H1"/>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F179"/>
  <sheetViews>
    <sheetView tabSelected="1" topLeftCell="C120" zoomScale="75" workbookViewId="0">
      <selection activeCell="G86" sqref="G86"/>
    </sheetView>
  </sheetViews>
  <sheetFormatPr defaultRowHeight="13.2" x14ac:dyDescent="0.25"/>
  <cols>
    <col min="1" max="1" width="65.44140625" style="48" customWidth="1"/>
    <col min="2" max="2" width="39.33203125" style="48" customWidth="1"/>
    <col min="3" max="3" width="14.88671875" customWidth="1"/>
    <col min="4" max="5" width="28.88671875" customWidth="1"/>
    <col min="7" max="7" width="20.33203125" customWidth="1"/>
    <col min="8" max="8" width="22.33203125" customWidth="1"/>
    <col min="9" max="9" width="22.5546875" customWidth="1"/>
    <col min="10" max="10" width="22.33203125" customWidth="1"/>
  </cols>
  <sheetData>
    <row r="1" spans="1:188" ht="16.5" customHeight="1" x14ac:dyDescent="0.25">
      <c r="A1" s="41"/>
      <c r="B1" s="41"/>
      <c r="C1" s="128" t="s">
        <v>56</v>
      </c>
      <c r="D1" s="128"/>
      <c r="E1" s="128"/>
      <c r="F1" s="129"/>
      <c r="G1" s="129"/>
      <c r="H1" s="3"/>
      <c r="I1" s="3"/>
      <c r="J1" s="3"/>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row>
    <row r="2" spans="1:188" s="2" customFormat="1" ht="17.399999999999999" x14ac:dyDescent="0.3">
      <c r="A2" s="42"/>
      <c r="B2" s="42"/>
      <c r="C2" s="122" t="s">
        <v>75</v>
      </c>
      <c r="D2" s="122"/>
      <c r="E2" s="122"/>
      <c r="F2" s="122"/>
      <c r="G2" s="122"/>
      <c r="H2" s="4"/>
      <c r="I2" s="4"/>
      <c r="J2" s="4"/>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row>
    <row r="3" spans="1:188" s="2" customFormat="1" ht="17.399999999999999" x14ac:dyDescent="0.3">
      <c r="A3" s="42"/>
      <c r="B3" s="42"/>
      <c r="C3" s="122" t="s">
        <v>76</v>
      </c>
      <c r="D3" s="122"/>
      <c r="E3" s="122"/>
      <c r="F3" s="122"/>
      <c r="G3" s="122"/>
      <c r="H3" s="4"/>
      <c r="I3" s="4"/>
      <c r="J3" s="4"/>
      <c r="K3" s="25"/>
      <c r="L3" s="126" t="s">
        <v>57</v>
      </c>
      <c r="M3" s="127"/>
      <c r="N3" s="127"/>
      <c r="O3" s="127"/>
      <c r="P3" s="127"/>
      <c r="Q3" s="127"/>
      <c r="R3" s="127"/>
      <c r="S3" s="127"/>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row>
    <row r="4" spans="1:188" s="2" customFormat="1" ht="17.399999999999999" x14ac:dyDescent="0.3">
      <c r="A4" s="42"/>
      <c r="B4" s="42"/>
      <c r="C4" s="59"/>
      <c r="D4" s="59"/>
      <c r="E4" s="97"/>
      <c r="F4" s="59"/>
      <c r="G4" s="97"/>
      <c r="H4" s="4"/>
      <c r="I4" s="4"/>
      <c r="J4" s="4"/>
      <c r="K4" s="25"/>
      <c r="L4" s="126"/>
      <c r="M4" s="127"/>
      <c r="N4" s="127"/>
      <c r="O4" s="127"/>
      <c r="P4" s="127"/>
      <c r="Q4" s="127"/>
      <c r="R4" s="127"/>
      <c r="S4" s="127"/>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row>
    <row r="5" spans="1:188" ht="17.399999999999999" x14ac:dyDescent="0.3">
      <c r="A5" s="43" t="s">
        <v>3</v>
      </c>
      <c r="B5" s="43"/>
      <c r="C5" s="32"/>
      <c r="D5" s="32"/>
      <c r="E5" s="32"/>
      <c r="F5" s="32"/>
      <c r="G5" s="32"/>
      <c r="K5" s="24"/>
      <c r="L5" s="127"/>
      <c r="M5" s="127"/>
      <c r="N5" s="127"/>
      <c r="O5" s="127"/>
      <c r="P5" s="127"/>
      <c r="Q5" s="127"/>
      <c r="R5" s="127"/>
      <c r="S5" s="127"/>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row>
    <row r="6" spans="1:188" s="11" customFormat="1" ht="46.8" x14ac:dyDescent="0.3">
      <c r="A6" s="44" t="s">
        <v>20</v>
      </c>
      <c r="B6" s="44" t="s">
        <v>19</v>
      </c>
      <c r="C6" s="9" t="s">
        <v>0</v>
      </c>
      <c r="D6" s="9" t="s">
        <v>18</v>
      </c>
      <c r="E6" s="9"/>
      <c r="F6" s="9" t="s">
        <v>1</v>
      </c>
      <c r="G6" s="9"/>
      <c r="H6" s="62" t="s">
        <v>54</v>
      </c>
      <c r="I6" s="61" t="s">
        <v>55</v>
      </c>
      <c r="J6" s="10" t="s">
        <v>4</v>
      </c>
      <c r="K6" s="26"/>
      <c r="L6" s="127"/>
      <c r="M6" s="127"/>
      <c r="N6" s="127"/>
      <c r="O6" s="127"/>
      <c r="P6" s="127"/>
      <c r="Q6" s="127"/>
      <c r="R6" s="127"/>
      <c r="S6" s="127"/>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row>
    <row r="7" spans="1:188" s="14" customFormat="1" ht="15.6" x14ac:dyDescent="0.3">
      <c r="A7" s="45" t="s">
        <v>87</v>
      </c>
      <c r="B7" s="45"/>
      <c r="C7" s="117">
        <v>42826</v>
      </c>
      <c r="D7" s="12"/>
      <c r="E7" s="12"/>
      <c r="F7" s="12"/>
      <c r="G7" s="12"/>
      <c r="H7" s="13"/>
      <c r="I7" s="13"/>
      <c r="J7" s="13"/>
      <c r="K7" s="26"/>
      <c r="L7" s="127"/>
      <c r="M7" s="127"/>
      <c r="N7" s="127"/>
      <c r="O7" s="127"/>
      <c r="P7" s="127"/>
      <c r="Q7" s="127"/>
      <c r="R7" s="127"/>
      <c r="S7" s="127"/>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row>
    <row r="8" spans="1:188" ht="13.8" x14ac:dyDescent="0.25">
      <c r="A8" s="46"/>
      <c r="B8" s="46"/>
      <c r="C8" s="8"/>
      <c r="D8" s="7"/>
      <c r="E8" s="7"/>
      <c r="F8" s="7"/>
      <c r="G8" s="7"/>
      <c r="H8" s="6"/>
      <c r="I8" s="6"/>
      <c r="J8" s="52"/>
      <c r="K8" s="63"/>
      <c r="L8" s="127"/>
      <c r="M8" s="127"/>
      <c r="N8" s="127"/>
      <c r="O8" s="127"/>
      <c r="P8" s="127"/>
      <c r="Q8" s="127"/>
      <c r="R8" s="127"/>
      <c r="S8" s="127"/>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row>
    <row r="9" spans="1:188" ht="13.8" x14ac:dyDescent="0.25">
      <c r="A9" s="114"/>
      <c r="B9" s="114"/>
      <c r="C9" s="8"/>
      <c r="D9" s="7"/>
      <c r="E9" s="7"/>
      <c r="F9" s="7"/>
      <c r="G9" s="113"/>
      <c r="H9" s="6"/>
      <c r="I9" s="6"/>
      <c r="J9" s="52"/>
      <c r="K9" s="63"/>
      <c r="L9" s="127"/>
      <c r="M9" s="127"/>
      <c r="N9" s="127"/>
      <c r="O9" s="127"/>
      <c r="P9" s="127"/>
      <c r="Q9" s="127"/>
      <c r="R9" s="127"/>
      <c r="S9" s="127"/>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row>
    <row r="10" spans="1:188" ht="13.8" x14ac:dyDescent="0.25">
      <c r="A10" s="123" t="s">
        <v>8</v>
      </c>
      <c r="B10" s="124"/>
      <c r="C10" s="124"/>
      <c r="D10" s="124"/>
      <c r="E10" s="124"/>
      <c r="F10" s="125"/>
      <c r="G10" s="98"/>
      <c r="H10" s="28"/>
      <c r="I10" s="28"/>
      <c r="J10" s="28"/>
      <c r="K10" s="63"/>
      <c r="L10" s="127"/>
      <c r="M10" s="127"/>
      <c r="N10" s="127"/>
      <c r="O10" s="127"/>
      <c r="P10" s="127"/>
      <c r="Q10" s="127"/>
      <c r="R10" s="127"/>
      <c r="S10" s="127"/>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row>
    <row r="11" spans="1:188" s="14" customFormat="1" ht="15.6" x14ac:dyDescent="0.3">
      <c r="A11" s="45" t="s">
        <v>190</v>
      </c>
      <c r="B11" s="45"/>
      <c r="C11" s="116">
        <v>43040</v>
      </c>
      <c r="D11" s="12"/>
      <c r="E11" s="12"/>
      <c r="F11" s="12"/>
      <c r="G11" s="12"/>
      <c r="H11" s="13"/>
      <c r="I11" s="13"/>
      <c r="J11" s="13"/>
      <c r="K11" s="26"/>
      <c r="L11" s="127"/>
      <c r="M11" s="127"/>
      <c r="N11" s="127"/>
      <c r="O11" s="127"/>
      <c r="P11" s="127"/>
      <c r="Q11" s="127"/>
      <c r="R11" s="127"/>
      <c r="S11" s="127"/>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row>
    <row r="12" spans="1:188" ht="13.8" x14ac:dyDescent="0.25">
      <c r="A12" s="46"/>
      <c r="B12" s="46"/>
      <c r="C12" s="8"/>
      <c r="D12" s="7"/>
      <c r="E12" s="7"/>
      <c r="F12" s="7"/>
      <c r="G12" s="7"/>
      <c r="H12" s="6"/>
      <c r="I12" s="6"/>
      <c r="J12" s="52"/>
      <c r="K12" s="63"/>
      <c r="L12" s="127"/>
      <c r="M12" s="127"/>
      <c r="N12" s="127"/>
      <c r="O12" s="127"/>
      <c r="P12" s="127"/>
      <c r="Q12" s="127"/>
      <c r="R12" s="127"/>
      <c r="S12" s="127"/>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row>
    <row r="13" spans="1:188" ht="13.8" x14ac:dyDescent="0.25">
      <c r="A13" s="46" t="s">
        <v>88</v>
      </c>
      <c r="B13" s="46" t="s">
        <v>89</v>
      </c>
      <c r="C13" s="8"/>
      <c r="D13" s="7" t="s">
        <v>90</v>
      </c>
      <c r="E13" s="100">
        <v>6595</v>
      </c>
      <c r="F13" s="7">
        <v>6</v>
      </c>
      <c r="G13" s="100">
        <f t="shared" ref="G13:G30" si="0">E13*F13</f>
        <v>39570</v>
      </c>
      <c r="H13" s="6"/>
      <c r="I13" s="6"/>
      <c r="J13" s="51">
        <f t="shared" ref="J13:J30" si="1">G13+H13</f>
        <v>39570</v>
      </c>
      <c r="K13" s="63"/>
      <c r="L13" s="127"/>
      <c r="M13" s="127"/>
      <c r="N13" s="127"/>
      <c r="O13" s="127"/>
      <c r="P13" s="127"/>
      <c r="Q13" s="127"/>
      <c r="R13" s="127"/>
      <c r="S13" s="127"/>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row>
    <row r="14" spans="1:188" ht="13.8" x14ac:dyDescent="0.25">
      <c r="A14" s="46"/>
      <c r="B14" s="46" t="s">
        <v>93</v>
      </c>
      <c r="C14" s="8"/>
      <c r="D14" s="7" t="s">
        <v>92</v>
      </c>
      <c r="E14" s="100">
        <v>6100</v>
      </c>
      <c r="F14" s="7">
        <v>6</v>
      </c>
      <c r="G14" s="100">
        <f t="shared" si="0"/>
        <v>36600</v>
      </c>
      <c r="H14" s="6"/>
      <c r="I14" s="6"/>
      <c r="J14" s="51">
        <f t="shared" si="1"/>
        <v>36600</v>
      </c>
      <c r="K14" s="63"/>
      <c r="L14" s="127"/>
      <c r="M14" s="127"/>
      <c r="N14" s="127"/>
      <c r="O14" s="127"/>
      <c r="P14" s="127"/>
      <c r="Q14" s="127"/>
      <c r="R14" s="127"/>
      <c r="S14" s="127"/>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row>
    <row r="15" spans="1:188" ht="13.8" x14ac:dyDescent="0.25">
      <c r="A15" s="46"/>
      <c r="B15" s="46" t="s">
        <v>145</v>
      </c>
      <c r="C15" s="8"/>
      <c r="D15" s="7" t="s">
        <v>95</v>
      </c>
      <c r="E15" s="100">
        <v>2400</v>
      </c>
      <c r="F15" s="7">
        <v>1</v>
      </c>
      <c r="G15" s="100">
        <f t="shared" si="0"/>
        <v>2400</v>
      </c>
      <c r="H15" s="6"/>
      <c r="I15" s="6"/>
      <c r="J15" s="51">
        <f t="shared" si="1"/>
        <v>2400</v>
      </c>
      <c r="K15" s="63"/>
      <c r="L15" s="127"/>
      <c r="M15" s="127"/>
      <c r="N15" s="127"/>
      <c r="O15" s="127"/>
      <c r="P15" s="127"/>
      <c r="Q15" s="127"/>
      <c r="R15" s="127"/>
      <c r="S15" s="127"/>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row>
    <row r="16" spans="1:188" ht="13.8" x14ac:dyDescent="0.25">
      <c r="A16" s="46" t="s">
        <v>125</v>
      </c>
      <c r="B16" s="46" t="s">
        <v>100</v>
      </c>
      <c r="C16" s="8"/>
      <c r="D16" s="7" t="s">
        <v>101</v>
      </c>
      <c r="E16" s="100">
        <v>4400</v>
      </c>
      <c r="F16" s="7">
        <v>6</v>
      </c>
      <c r="G16" s="100">
        <f t="shared" si="0"/>
        <v>26400</v>
      </c>
      <c r="H16" s="6"/>
      <c r="I16" s="6"/>
      <c r="J16" s="51">
        <f t="shared" si="1"/>
        <v>26400</v>
      </c>
      <c r="K16" s="63"/>
      <c r="L16" s="127"/>
      <c r="M16" s="127"/>
      <c r="N16" s="127"/>
      <c r="O16" s="127"/>
      <c r="P16" s="127"/>
      <c r="Q16" s="127"/>
      <c r="R16" s="127"/>
      <c r="S16" s="127"/>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row>
    <row r="17" spans="1:188" ht="13.8" x14ac:dyDescent="0.25">
      <c r="A17" s="46"/>
      <c r="B17" s="46" t="s">
        <v>128</v>
      </c>
      <c r="C17" s="8"/>
      <c r="D17" s="7" t="s">
        <v>112</v>
      </c>
      <c r="E17" s="100">
        <v>7925</v>
      </c>
      <c r="F17" s="83">
        <v>6</v>
      </c>
      <c r="G17" s="102">
        <f t="shared" si="0"/>
        <v>47550</v>
      </c>
      <c r="H17" s="6"/>
      <c r="I17" s="6"/>
      <c r="J17" s="51">
        <f t="shared" si="1"/>
        <v>47550</v>
      </c>
      <c r="K17" s="63"/>
      <c r="L17" s="127"/>
      <c r="M17" s="127"/>
      <c r="N17" s="127"/>
      <c r="O17" s="127"/>
      <c r="P17" s="127"/>
      <c r="Q17" s="127"/>
      <c r="R17" s="127"/>
      <c r="S17" s="127"/>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row>
    <row r="18" spans="1:188" ht="13.8" x14ac:dyDescent="0.25">
      <c r="A18" s="46"/>
      <c r="B18" s="46" t="s">
        <v>122</v>
      </c>
      <c r="C18" s="8"/>
      <c r="D18" s="7" t="s">
        <v>123</v>
      </c>
      <c r="E18" s="100">
        <v>33230</v>
      </c>
      <c r="F18" s="83">
        <v>1</v>
      </c>
      <c r="G18" s="102">
        <f t="shared" si="0"/>
        <v>33230</v>
      </c>
      <c r="H18" s="6"/>
      <c r="I18" s="6"/>
      <c r="J18" s="51">
        <f t="shared" si="1"/>
        <v>33230</v>
      </c>
      <c r="K18" s="63"/>
      <c r="L18" s="127"/>
      <c r="M18" s="127"/>
      <c r="N18" s="127"/>
      <c r="O18" s="127"/>
      <c r="P18" s="127"/>
      <c r="Q18" s="127"/>
      <c r="R18" s="127"/>
      <c r="S18" s="127"/>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row>
    <row r="19" spans="1:188" ht="41.4" x14ac:dyDescent="0.25">
      <c r="A19" s="46"/>
      <c r="B19" s="46" t="s">
        <v>119</v>
      </c>
      <c r="C19" s="8"/>
      <c r="D19" s="7" t="s">
        <v>178</v>
      </c>
      <c r="E19" s="100">
        <v>13475</v>
      </c>
      <c r="F19" s="7">
        <v>1</v>
      </c>
      <c r="G19" s="100">
        <f t="shared" si="0"/>
        <v>13475</v>
      </c>
      <c r="H19" s="6"/>
      <c r="I19" s="6"/>
      <c r="J19" s="51">
        <f t="shared" si="1"/>
        <v>13475</v>
      </c>
      <c r="K19" s="63"/>
      <c r="L19" s="127"/>
      <c r="M19" s="127"/>
      <c r="N19" s="127"/>
      <c r="O19" s="127"/>
      <c r="P19" s="127"/>
      <c r="Q19" s="127"/>
      <c r="R19" s="127"/>
      <c r="S19" s="127"/>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row>
    <row r="20" spans="1:188" ht="13.8" x14ac:dyDescent="0.25">
      <c r="A20" s="46"/>
      <c r="B20" s="46" t="s">
        <v>140</v>
      </c>
      <c r="C20" s="8"/>
      <c r="D20" s="7" t="s">
        <v>115</v>
      </c>
      <c r="E20" s="100">
        <v>4500</v>
      </c>
      <c r="F20" s="83">
        <v>1</v>
      </c>
      <c r="G20" s="102">
        <f t="shared" si="0"/>
        <v>4500</v>
      </c>
      <c r="H20" s="6"/>
      <c r="I20" s="6"/>
      <c r="J20" s="51">
        <f t="shared" si="1"/>
        <v>4500</v>
      </c>
      <c r="K20" s="63"/>
      <c r="L20" s="127"/>
      <c r="M20" s="127"/>
      <c r="N20" s="127"/>
      <c r="O20" s="127"/>
      <c r="P20" s="127"/>
      <c r="Q20" s="127"/>
      <c r="R20" s="127"/>
      <c r="S20" s="127"/>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row>
    <row r="21" spans="1:188" ht="13.8" x14ac:dyDescent="0.25">
      <c r="A21" s="46"/>
      <c r="B21" s="46" t="s">
        <v>179</v>
      </c>
      <c r="C21" s="8"/>
      <c r="D21" s="7" t="s">
        <v>180</v>
      </c>
      <c r="E21" s="100">
        <v>7965</v>
      </c>
      <c r="F21" s="83">
        <v>6</v>
      </c>
      <c r="G21" s="102">
        <f t="shared" si="0"/>
        <v>47790</v>
      </c>
      <c r="H21" s="6"/>
      <c r="I21" s="6"/>
      <c r="J21" s="51">
        <f t="shared" si="1"/>
        <v>47790</v>
      </c>
      <c r="K21" s="63"/>
      <c r="L21" s="127"/>
      <c r="M21" s="127"/>
      <c r="N21" s="127"/>
      <c r="O21" s="127"/>
      <c r="P21" s="127"/>
      <c r="Q21" s="127"/>
      <c r="R21" s="127"/>
      <c r="S21" s="127"/>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row>
    <row r="22" spans="1:188" ht="13.8" x14ac:dyDescent="0.25">
      <c r="A22" s="46"/>
      <c r="B22" s="46" t="s">
        <v>172</v>
      </c>
      <c r="C22" s="8"/>
      <c r="D22" s="7" t="s">
        <v>160</v>
      </c>
      <c r="E22" s="100">
        <v>41000</v>
      </c>
      <c r="F22" s="83">
        <v>1</v>
      </c>
      <c r="G22" s="102">
        <f t="shared" si="0"/>
        <v>41000</v>
      </c>
      <c r="H22" s="6"/>
      <c r="I22" s="6"/>
      <c r="J22" s="51">
        <f t="shared" si="1"/>
        <v>41000</v>
      </c>
      <c r="K22" s="63"/>
      <c r="L22" s="127"/>
      <c r="M22" s="127"/>
      <c r="N22" s="127"/>
      <c r="O22" s="127"/>
      <c r="P22" s="127"/>
      <c r="Q22" s="127"/>
      <c r="R22" s="127"/>
      <c r="S22" s="127"/>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row>
    <row r="23" spans="1:188" ht="13.8" x14ac:dyDescent="0.25">
      <c r="A23" s="46"/>
      <c r="B23" s="46" t="s">
        <v>181</v>
      </c>
      <c r="C23" s="8"/>
      <c r="D23" s="7" t="s">
        <v>182</v>
      </c>
      <c r="E23" s="100">
        <v>74855</v>
      </c>
      <c r="F23" s="83">
        <v>1</v>
      </c>
      <c r="G23" s="102">
        <f t="shared" si="0"/>
        <v>74855</v>
      </c>
      <c r="H23" s="6"/>
      <c r="I23" s="6"/>
      <c r="J23" s="51">
        <f t="shared" si="1"/>
        <v>74855</v>
      </c>
      <c r="K23" s="63"/>
      <c r="L23" s="127"/>
      <c r="M23" s="127"/>
      <c r="N23" s="127"/>
      <c r="O23" s="127"/>
      <c r="P23" s="127"/>
      <c r="Q23" s="127"/>
      <c r="R23" s="127"/>
      <c r="S23" s="127"/>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row>
    <row r="24" spans="1:188" ht="27.6" x14ac:dyDescent="0.25">
      <c r="A24" s="46" t="s">
        <v>183</v>
      </c>
      <c r="B24" s="46" t="s">
        <v>184</v>
      </c>
      <c r="C24" s="8"/>
      <c r="D24" s="46" t="s">
        <v>185</v>
      </c>
      <c r="E24" s="100">
        <v>7925</v>
      </c>
      <c r="F24" s="7">
        <v>6</v>
      </c>
      <c r="G24" s="100">
        <f t="shared" si="0"/>
        <v>47550</v>
      </c>
      <c r="H24" s="6"/>
      <c r="I24" s="6"/>
      <c r="J24" s="51">
        <f t="shared" si="1"/>
        <v>47550</v>
      </c>
      <c r="K24" s="63"/>
      <c r="L24" s="127"/>
      <c r="M24" s="127"/>
      <c r="N24" s="127"/>
      <c r="O24" s="127"/>
      <c r="P24" s="127"/>
      <c r="Q24" s="127"/>
      <c r="R24" s="127"/>
      <c r="S24" s="127"/>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row>
    <row r="25" spans="1:188" ht="13.8" x14ac:dyDescent="0.25">
      <c r="A25" s="46" t="s">
        <v>186</v>
      </c>
      <c r="B25" s="46" t="s">
        <v>127</v>
      </c>
      <c r="C25" s="8"/>
      <c r="D25" s="7" t="s">
        <v>187</v>
      </c>
      <c r="E25" s="100">
        <v>133096</v>
      </c>
      <c r="F25" s="7">
        <v>1</v>
      </c>
      <c r="G25" s="100">
        <f t="shared" si="0"/>
        <v>133096</v>
      </c>
      <c r="H25" s="6"/>
      <c r="I25" s="6"/>
      <c r="J25" s="51">
        <f t="shared" si="1"/>
        <v>133096</v>
      </c>
      <c r="K25" s="63"/>
      <c r="L25" s="127"/>
      <c r="M25" s="127"/>
      <c r="N25" s="127"/>
      <c r="O25" s="127"/>
      <c r="P25" s="127"/>
      <c r="Q25" s="127"/>
      <c r="R25" s="127"/>
      <c r="S25" s="127"/>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row>
    <row r="26" spans="1:188" ht="13.8" x14ac:dyDescent="0.25">
      <c r="A26" s="46"/>
      <c r="B26" s="46" t="s">
        <v>129</v>
      </c>
      <c r="C26" s="8"/>
      <c r="D26" s="7" t="s">
        <v>187</v>
      </c>
      <c r="E26" s="100">
        <v>61145</v>
      </c>
      <c r="F26" s="7">
        <v>1</v>
      </c>
      <c r="G26" s="100">
        <f t="shared" si="0"/>
        <v>61145</v>
      </c>
      <c r="H26" s="6"/>
      <c r="I26" s="6"/>
      <c r="J26" s="51">
        <f t="shared" si="1"/>
        <v>61145</v>
      </c>
      <c r="K26" s="63"/>
      <c r="L26" s="127"/>
      <c r="M26" s="127"/>
      <c r="N26" s="127"/>
      <c r="O26" s="127"/>
      <c r="P26" s="127"/>
      <c r="Q26" s="127"/>
      <c r="R26" s="127"/>
      <c r="S26" s="127"/>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row>
    <row r="27" spans="1:188" ht="13.8" x14ac:dyDescent="0.25">
      <c r="A27" s="46" t="s">
        <v>176</v>
      </c>
      <c r="B27" s="46" t="s">
        <v>146</v>
      </c>
      <c r="C27" s="8"/>
      <c r="D27" s="7" t="s">
        <v>117</v>
      </c>
      <c r="E27" s="100">
        <v>5988</v>
      </c>
      <c r="F27" s="7">
        <v>1</v>
      </c>
      <c r="G27" s="101">
        <f t="shared" si="0"/>
        <v>5988</v>
      </c>
      <c r="H27" s="93"/>
      <c r="I27" s="93"/>
      <c r="J27" s="51">
        <f t="shared" si="1"/>
        <v>5988</v>
      </c>
      <c r="K27" s="63"/>
      <c r="L27" s="127"/>
      <c r="M27" s="127"/>
      <c r="N27" s="127"/>
      <c r="O27" s="127"/>
      <c r="P27" s="127"/>
      <c r="Q27" s="127"/>
      <c r="R27" s="127"/>
      <c r="S27" s="127"/>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row>
    <row r="28" spans="1:188" ht="27.6" x14ac:dyDescent="0.25">
      <c r="A28" s="46"/>
      <c r="B28" s="46" t="s">
        <v>175</v>
      </c>
      <c r="C28" s="8"/>
      <c r="D28" s="7" t="s">
        <v>139</v>
      </c>
      <c r="E28" s="100">
        <v>38088</v>
      </c>
      <c r="F28" s="7">
        <v>1</v>
      </c>
      <c r="G28" s="101">
        <v>38088</v>
      </c>
      <c r="H28" s="93"/>
      <c r="I28" s="93"/>
      <c r="J28" s="51">
        <f t="shared" si="1"/>
        <v>38088</v>
      </c>
      <c r="K28" s="63"/>
      <c r="L28" s="127"/>
      <c r="M28" s="127"/>
      <c r="N28" s="127"/>
      <c r="O28" s="127"/>
      <c r="P28" s="127"/>
      <c r="Q28" s="127"/>
      <c r="R28" s="127"/>
      <c r="S28" s="127"/>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row>
    <row r="29" spans="1:188" ht="13.8" x14ac:dyDescent="0.25">
      <c r="A29" s="46" t="s">
        <v>135</v>
      </c>
      <c r="B29" s="46" t="s">
        <v>134</v>
      </c>
      <c r="C29" s="8"/>
      <c r="D29" s="7" t="s">
        <v>92</v>
      </c>
      <c r="E29" s="100">
        <v>7400</v>
      </c>
      <c r="F29" s="7">
        <v>6</v>
      </c>
      <c r="G29" s="100">
        <f t="shared" si="0"/>
        <v>44400</v>
      </c>
      <c r="H29" s="6"/>
      <c r="I29" s="6"/>
      <c r="J29" s="51">
        <f t="shared" si="1"/>
        <v>44400</v>
      </c>
      <c r="K29" s="63"/>
      <c r="L29" s="127"/>
      <c r="M29" s="127"/>
      <c r="N29" s="127"/>
      <c r="O29" s="127"/>
      <c r="P29" s="127"/>
      <c r="Q29" s="127"/>
      <c r="R29" s="127"/>
      <c r="S29" s="127"/>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row>
    <row r="30" spans="1:188" ht="13.8" x14ac:dyDescent="0.25">
      <c r="A30" s="46"/>
      <c r="B30" s="46" t="s">
        <v>100</v>
      </c>
      <c r="C30" s="8"/>
      <c r="D30" s="7" t="s">
        <v>101</v>
      </c>
      <c r="E30" s="100">
        <v>4065</v>
      </c>
      <c r="F30" s="7">
        <v>6</v>
      </c>
      <c r="G30" s="100">
        <f t="shared" si="0"/>
        <v>24390</v>
      </c>
      <c r="H30" s="6"/>
      <c r="I30" s="6"/>
      <c r="J30" s="51">
        <f t="shared" si="1"/>
        <v>24390</v>
      </c>
      <c r="K30" s="63"/>
      <c r="L30" s="127"/>
      <c r="M30" s="127"/>
      <c r="N30" s="127"/>
      <c r="O30" s="127"/>
      <c r="P30" s="127"/>
      <c r="Q30" s="127"/>
      <c r="R30" s="127"/>
      <c r="S30" s="127"/>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row>
    <row r="31" spans="1:188" ht="13.8" x14ac:dyDescent="0.25">
      <c r="A31" s="109"/>
      <c r="B31" s="110"/>
      <c r="C31" s="111"/>
      <c r="D31" s="112"/>
      <c r="E31" s="112"/>
      <c r="F31" s="113"/>
      <c r="G31" s="113"/>
      <c r="H31" s="6"/>
      <c r="I31" s="6"/>
      <c r="J31" s="52"/>
      <c r="K31" s="63"/>
      <c r="L31" s="127"/>
      <c r="M31" s="127"/>
      <c r="N31" s="127"/>
      <c r="O31" s="127"/>
      <c r="P31" s="127"/>
      <c r="Q31" s="127"/>
      <c r="R31" s="127"/>
      <c r="S31" s="127"/>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row>
    <row r="32" spans="1:188" ht="13.8" x14ac:dyDescent="0.25">
      <c r="A32" s="123" t="s">
        <v>8</v>
      </c>
      <c r="B32" s="124"/>
      <c r="C32" s="124"/>
      <c r="D32" s="124"/>
      <c r="E32" s="124"/>
      <c r="F32" s="125"/>
      <c r="G32" s="103">
        <f>SUM(G12:G31)</f>
        <v>722027</v>
      </c>
      <c r="H32" s="103">
        <f>SUM(H12:H31)</f>
        <v>0</v>
      </c>
      <c r="I32" s="28"/>
      <c r="J32" s="103">
        <f>SUM(J12:J31)</f>
        <v>722027</v>
      </c>
      <c r="K32" s="63"/>
      <c r="L32" s="127"/>
      <c r="M32" s="127"/>
      <c r="N32" s="127"/>
      <c r="O32" s="127"/>
      <c r="P32" s="127"/>
      <c r="Q32" s="127"/>
      <c r="R32" s="127"/>
      <c r="S32" s="127"/>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row>
    <row r="33" spans="1:188" s="17" customFormat="1" ht="15.6" x14ac:dyDescent="0.3">
      <c r="A33" s="15" t="s">
        <v>191</v>
      </c>
      <c r="B33" s="15"/>
      <c r="C33" s="115">
        <v>43040</v>
      </c>
      <c r="D33" s="15"/>
      <c r="E33" s="15"/>
      <c r="F33" s="15"/>
      <c r="G33" s="15"/>
      <c r="H33" s="16"/>
      <c r="I33" s="16"/>
      <c r="J33" s="16"/>
      <c r="K33" s="27"/>
      <c r="L33" s="127"/>
      <c r="M33" s="127"/>
      <c r="N33" s="127"/>
      <c r="O33" s="127"/>
      <c r="P33" s="127"/>
      <c r="Q33" s="127"/>
      <c r="R33" s="127"/>
      <c r="S33" s="1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row>
    <row r="34" spans="1:188" ht="27.6" x14ac:dyDescent="0.25">
      <c r="A34" s="46"/>
      <c r="B34" s="46"/>
      <c r="C34" s="8"/>
      <c r="D34" s="7" t="s">
        <v>6</v>
      </c>
      <c r="E34" s="7"/>
      <c r="F34" s="7" t="s">
        <v>5</v>
      </c>
      <c r="G34" s="7"/>
      <c r="H34" s="6"/>
      <c r="I34" s="6"/>
      <c r="J34" s="52"/>
      <c r="K34" s="24"/>
      <c r="L34" s="127"/>
      <c r="M34" s="127"/>
      <c r="N34" s="127"/>
      <c r="O34" s="127"/>
      <c r="P34" s="127"/>
      <c r="Q34" s="127"/>
      <c r="R34" s="127"/>
      <c r="S34" s="127"/>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row>
    <row r="35" spans="1:188" ht="13.8" x14ac:dyDescent="0.25">
      <c r="B35" s="46"/>
      <c r="C35" s="8"/>
      <c r="D35" s="7"/>
      <c r="E35" s="7"/>
      <c r="F35" s="7"/>
      <c r="G35" s="7"/>
      <c r="H35" s="6"/>
      <c r="I35" s="6"/>
      <c r="J35" s="52"/>
      <c r="K35" s="24"/>
      <c r="L35" s="127"/>
      <c r="M35" s="127"/>
      <c r="N35" s="127"/>
      <c r="O35" s="127"/>
      <c r="P35" s="127"/>
      <c r="Q35" s="127"/>
      <c r="R35" s="127"/>
      <c r="S35" s="127"/>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row>
    <row r="36" spans="1:188" ht="13.8" x14ac:dyDescent="0.25">
      <c r="A36" s="46" t="s">
        <v>88</v>
      </c>
      <c r="B36" s="46" t="s">
        <v>89</v>
      </c>
      <c r="C36" s="8"/>
      <c r="D36" s="7" t="s">
        <v>90</v>
      </c>
      <c r="E36" s="99">
        <v>6594</v>
      </c>
      <c r="F36" s="7">
        <v>6</v>
      </c>
      <c r="G36" s="100">
        <f t="shared" ref="G36:G66" si="2">E36*F36</f>
        <v>39564</v>
      </c>
      <c r="H36" s="6"/>
      <c r="I36" s="6"/>
      <c r="J36" s="52">
        <f>G36+H36</f>
        <v>39564</v>
      </c>
      <c r="K36" s="24"/>
      <c r="L36" s="127"/>
      <c r="M36" s="127"/>
      <c r="N36" s="127"/>
      <c r="O36" s="127"/>
      <c r="P36" s="127"/>
      <c r="Q36" s="127"/>
      <c r="R36" s="127"/>
      <c r="S36" s="127"/>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row>
    <row r="37" spans="1:188" ht="13.8" x14ac:dyDescent="0.25">
      <c r="A37" s="46"/>
      <c r="B37" s="46" t="s">
        <v>91</v>
      </c>
      <c r="C37" s="8"/>
      <c r="D37" s="7" t="s">
        <v>92</v>
      </c>
      <c r="E37" s="99">
        <v>5815</v>
      </c>
      <c r="F37" s="7">
        <v>6</v>
      </c>
      <c r="G37" s="100">
        <f t="shared" si="2"/>
        <v>34890</v>
      </c>
      <c r="H37" s="6"/>
      <c r="I37" s="6"/>
      <c r="J37" s="52">
        <f t="shared" ref="J37:J93" si="3">G37+H37</f>
        <v>34890</v>
      </c>
      <c r="K37" s="24"/>
      <c r="L37" s="127"/>
      <c r="M37" s="127"/>
      <c r="N37" s="127"/>
      <c r="O37" s="127"/>
      <c r="P37" s="127"/>
      <c r="Q37" s="127"/>
      <c r="R37" s="127"/>
      <c r="S37" s="127"/>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row>
    <row r="38" spans="1:188" ht="13.8" x14ac:dyDescent="0.25">
      <c r="A38" s="46"/>
      <c r="B38" s="46" t="s">
        <v>147</v>
      </c>
      <c r="C38" s="8"/>
      <c r="D38" s="7" t="s">
        <v>92</v>
      </c>
      <c r="E38" s="99">
        <v>13000</v>
      </c>
      <c r="F38" s="7">
        <v>1</v>
      </c>
      <c r="G38" s="100">
        <f t="shared" si="2"/>
        <v>13000</v>
      </c>
      <c r="H38" s="6"/>
      <c r="I38" s="6"/>
      <c r="J38" s="52">
        <f t="shared" si="3"/>
        <v>13000</v>
      </c>
      <c r="K38" s="24"/>
      <c r="L38" s="127"/>
      <c r="M38" s="127"/>
      <c r="N38" s="127"/>
      <c r="O38" s="127"/>
      <c r="P38" s="127"/>
      <c r="Q38" s="127"/>
      <c r="R38" s="127"/>
      <c r="S38" s="127"/>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row>
    <row r="39" spans="1:188" ht="13.8" x14ac:dyDescent="0.25">
      <c r="A39" s="46"/>
      <c r="B39" s="46" t="s">
        <v>145</v>
      </c>
      <c r="C39" s="8"/>
      <c r="D39" s="7" t="s">
        <v>95</v>
      </c>
      <c r="E39" s="99">
        <v>10000</v>
      </c>
      <c r="F39" s="7">
        <v>1</v>
      </c>
      <c r="G39" s="100">
        <f t="shared" si="2"/>
        <v>10000</v>
      </c>
      <c r="H39" s="6"/>
      <c r="I39" s="6"/>
      <c r="J39" s="52">
        <f t="shared" si="3"/>
        <v>10000</v>
      </c>
      <c r="K39" s="24"/>
      <c r="L39" s="127"/>
      <c r="M39" s="127"/>
      <c r="N39" s="127"/>
      <c r="O39" s="127"/>
      <c r="P39" s="127"/>
      <c r="Q39" s="127"/>
      <c r="R39" s="127"/>
      <c r="S39" s="127"/>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row>
    <row r="40" spans="1:188" ht="13.8" x14ac:dyDescent="0.25">
      <c r="A40" s="46" t="s">
        <v>96</v>
      </c>
      <c r="B40" s="46" t="s">
        <v>97</v>
      </c>
      <c r="C40" s="8"/>
      <c r="D40" s="7" t="s">
        <v>92</v>
      </c>
      <c r="E40" s="99">
        <v>36000</v>
      </c>
      <c r="F40" s="7">
        <v>1</v>
      </c>
      <c r="G40" s="100">
        <f t="shared" si="2"/>
        <v>36000</v>
      </c>
      <c r="H40" s="6"/>
      <c r="I40" s="6"/>
      <c r="J40" s="52">
        <f t="shared" si="3"/>
        <v>36000</v>
      </c>
      <c r="K40" s="24"/>
      <c r="L40" s="127"/>
      <c r="M40" s="127"/>
      <c r="N40" s="127"/>
      <c r="O40" s="127"/>
      <c r="P40" s="127"/>
      <c r="Q40" s="127"/>
      <c r="R40" s="127"/>
      <c r="S40" s="127"/>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row>
    <row r="41" spans="1:188" ht="13.8" x14ac:dyDescent="0.25">
      <c r="A41" s="46"/>
      <c r="B41" s="46" t="s">
        <v>100</v>
      </c>
      <c r="C41" s="8"/>
      <c r="D41" s="7" t="s">
        <v>101</v>
      </c>
      <c r="E41" s="99">
        <v>2500</v>
      </c>
      <c r="F41" s="7">
        <v>1</v>
      </c>
      <c r="G41" s="100">
        <f t="shared" si="2"/>
        <v>2500</v>
      </c>
      <c r="H41" s="6"/>
      <c r="I41" s="6"/>
      <c r="J41" s="52">
        <f t="shared" si="3"/>
        <v>2500</v>
      </c>
      <c r="K41" s="24"/>
      <c r="L41" s="127"/>
      <c r="M41" s="127"/>
      <c r="N41" s="127"/>
      <c r="O41" s="127"/>
      <c r="P41" s="127"/>
      <c r="Q41" s="127"/>
      <c r="R41" s="127"/>
      <c r="S41" s="127"/>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row>
    <row r="42" spans="1:188" ht="17.399999999999999" x14ac:dyDescent="0.25">
      <c r="A42" s="46"/>
      <c r="B42" s="46" t="s">
        <v>106</v>
      </c>
      <c r="C42" s="8"/>
      <c r="D42" s="7" t="s">
        <v>107</v>
      </c>
      <c r="E42" s="99">
        <v>15000</v>
      </c>
      <c r="F42" s="7">
        <v>1</v>
      </c>
      <c r="G42" s="100">
        <f t="shared" si="2"/>
        <v>15000</v>
      </c>
      <c r="H42" s="6"/>
      <c r="I42" s="6"/>
      <c r="J42" s="52">
        <f t="shared" si="3"/>
        <v>15000</v>
      </c>
      <c r="K42" s="24"/>
      <c r="L42" s="80"/>
      <c r="M42" s="80"/>
      <c r="N42" s="80"/>
      <c r="O42" s="80"/>
      <c r="P42" s="80"/>
      <c r="Q42" s="80"/>
      <c r="R42" s="80"/>
      <c r="S42" s="80"/>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row>
    <row r="43" spans="1:188" ht="17.399999999999999" x14ac:dyDescent="0.25">
      <c r="A43" s="46"/>
      <c r="B43" s="46" t="s">
        <v>108</v>
      </c>
      <c r="C43" s="8"/>
      <c r="D43" s="7" t="s">
        <v>109</v>
      </c>
      <c r="E43" s="99">
        <v>32000</v>
      </c>
      <c r="F43" s="7">
        <v>1</v>
      </c>
      <c r="G43" s="100">
        <f t="shared" si="2"/>
        <v>32000</v>
      </c>
      <c r="H43" s="6"/>
      <c r="I43" s="6"/>
      <c r="J43" s="52">
        <f t="shared" si="3"/>
        <v>32000</v>
      </c>
      <c r="K43" s="24"/>
      <c r="L43" s="80"/>
      <c r="M43" s="80"/>
      <c r="N43" s="80"/>
      <c r="O43" s="80"/>
      <c r="P43" s="80"/>
      <c r="Q43" s="80"/>
      <c r="R43" s="80"/>
      <c r="S43" s="80"/>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row>
    <row r="44" spans="1:188" ht="13.8" x14ac:dyDescent="0.25">
      <c r="A44" s="46" t="s">
        <v>98</v>
      </c>
      <c r="B44" s="46" t="s">
        <v>99</v>
      </c>
      <c r="C44" s="8"/>
      <c r="D44" s="7" t="s">
        <v>92</v>
      </c>
      <c r="E44" s="99">
        <v>12000</v>
      </c>
      <c r="F44" s="7">
        <v>1</v>
      </c>
      <c r="G44" s="100">
        <f t="shared" si="2"/>
        <v>12000</v>
      </c>
      <c r="H44" s="6"/>
      <c r="I44" s="6"/>
      <c r="J44" s="52">
        <f t="shared" si="3"/>
        <v>12000</v>
      </c>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row>
    <row r="45" spans="1:188" ht="13.8" x14ac:dyDescent="0.25">
      <c r="A45" s="46"/>
      <c r="B45" s="46"/>
      <c r="C45" s="8"/>
      <c r="D45" s="7" t="s">
        <v>101</v>
      </c>
      <c r="E45" s="99">
        <v>2000</v>
      </c>
      <c r="F45" s="7">
        <v>1</v>
      </c>
      <c r="G45" s="100">
        <f t="shared" si="2"/>
        <v>2000</v>
      </c>
      <c r="H45" s="6"/>
      <c r="I45" s="6"/>
      <c r="J45" s="52">
        <f t="shared" si="3"/>
        <v>2000</v>
      </c>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row>
    <row r="46" spans="1:188" ht="13.8" x14ac:dyDescent="0.25">
      <c r="A46" s="46"/>
      <c r="B46" s="46" t="s">
        <v>104</v>
      </c>
      <c r="C46" s="8"/>
      <c r="D46" s="7" t="s">
        <v>105</v>
      </c>
      <c r="E46" s="99">
        <v>15000</v>
      </c>
      <c r="F46" s="7">
        <v>1</v>
      </c>
      <c r="G46" s="100">
        <f t="shared" si="2"/>
        <v>15000</v>
      </c>
      <c r="H46" s="6"/>
      <c r="I46" s="6"/>
      <c r="J46" s="52">
        <f t="shared" si="3"/>
        <v>15000</v>
      </c>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row>
    <row r="47" spans="1:188" ht="13.8" x14ac:dyDescent="0.25">
      <c r="A47" s="46" t="s">
        <v>102</v>
      </c>
      <c r="B47" s="46" t="s">
        <v>100</v>
      </c>
      <c r="C47" s="8"/>
      <c r="D47" s="7" t="s">
        <v>101</v>
      </c>
      <c r="E47" s="99">
        <v>6400</v>
      </c>
      <c r="F47" s="7">
        <v>1</v>
      </c>
      <c r="G47" s="100">
        <f t="shared" si="2"/>
        <v>6400</v>
      </c>
      <c r="H47" s="6"/>
      <c r="I47" s="6"/>
      <c r="J47" s="52">
        <f t="shared" si="3"/>
        <v>6400</v>
      </c>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row>
    <row r="48" spans="1:188" ht="13.8" x14ac:dyDescent="0.25">
      <c r="A48" s="46" t="s">
        <v>103</v>
      </c>
      <c r="B48" s="46" t="s">
        <v>100</v>
      </c>
      <c r="C48" s="8"/>
      <c r="D48" s="7" t="s">
        <v>101</v>
      </c>
      <c r="E48" s="99">
        <v>4185</v>
      </c>
      <c r="F48" s="7">
        <v>6</v>
      </c>
      <c r="G48" s="100">
        <f t="shared" si="2"/>
        <v>25110</v>
      </c>
      <c r="H48" s="6"/>
      <c r="I48" s="6"/>
      <c r="J48" s="52">
        <f t="shared" si="3"/>
        <v>25110</v>
      </c>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row>
    <row r="49" spans="1:188" ht="13.8" x14ac:dyDescent="0.25">
      <c r="A49" s="46" t="s">
        <v>110</v>
      </c>
      <c r="B49" s="46" t="s">
        <v>111</v>
      </c>
      <c r="C49" s="8"/>
      <c r="D49" s="7" t="s">
        <v>112</v>
      </c>
      <c r="E49" s="99">
        <v>8275</v>
      </c>
      <c r="F49" s="7">
        <v>6</v>
      </c>
      <c r="G49" s="100">
        <f t="shared" si="2"/>
        <v>49650</v>
      </c>
      <c r="H49" s="6"/>
      <c r="I49" s="6"/>
      <c r="J49" s="52">
        <f t="shared" si="3"/>
        <v>49650</v>
      </c>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row>
    <row r="50" spans="1:188" ht="13.8" x14ac:dyDescent="0.25">
      <c r="A50" s="46" t="s">
        <v>113</v>
      </c>
      <c r="B50" s="46" t="s">
        <v>114</v>
      </c>
      <c r="C50" s="8"/>
      <c r="D50" s="7" t="s">
        <v>115</v>
      </c>
      <c r="E50" s="99">
        <v>22470</v>
      </c>
      <c r="F50" s="7">
        <v>1</v>
      </c>
      <c r="G50" s="100">
        <f t="shared" si="2"/>
        <v>22470</v>
      </c>
      <c r="H50" s="6"/>
      <c r="I50" s="6"/>
      <c r="J50" s="52">
        <f t="shared" si="3"/>
        <v>22470</v>
      </c>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row>
    <row r="51" spans="1:188" ht="27.6" x14ac:dyDescent="0.25">
      <c r="A51" s="46"/>
      <c r="B51" s="46" t="s">
        <v>116</v>
      </c>
      <c r="C51" s="8"/>
      <c r="D51" s="7" t="s">
        <v>124</v>
      </c>
      <c r="E51" s="99">
        <v>58050</v>
      </c>
      <c r="F51" s="7">
        <v>1</v>
      </c>
      <c r="G51" s="100">
        <f t="shared" si="2"/>
        <v>58050</v>
      </c>
      <c r="H51" s="6"/>
      <c r="I51" s="6"/>
      <c r="J51" s="52">
        <f t="shared" si="3"/>
        <v>58050</v>
      </c>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row>
    <row r="52" spans="1:188" ht="13.8" x14ac:dyDescent="0.25">
      <c r="A52" s="46"/>
      <c r="B52" s="46" t="s">
        <v>146</v>
      </c>
      <c r="C52" s="8"/>
      <c r="D52" s="7" t="s">
        <v>117</v>
      </c>
      <c r="E52" s="99">
        <v>2175</v>
      </c>
      <c r="F52" s="7">
        <v>1</v>
      </c>
      <c r="G52" s="100">
        <f t="shared" si="2"/>
        <v>2175</v>
      </c>
      <c r="H52" s="6"/>
      <c r="I52" s="6"/>
      <c r="J52" s="52">
        <f t="shared" si="3"/>
        <v>2175</v>
      </c>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row>
    <row r="53" spans="1:188" ht="13.8" x14ac:dyDescent="0.25">
      <c r="A53" s="46" t="s">
        <v>118</v>
      </c>
      <c r="B53" s="46" t="s">
        <v>119</v>
      </c>
      <c r="C53" s="8"/>
      <c r="D53" s="7" t="s">
        <v>120</v>
      </c>
      <c r="E53" s="108">
        <v>814770</v>
      </c>
      <c r="F53" s="7">
        <v>1</v>
      </c>
      <c r="G53" s="100">
        <f t="shared" si="2"/>
        <v>814770</v>
      </c>
      <c r="H53" s="6"/>
      <c r="I53" s="6"/>
      <c r="J53" s="52">
        <f t="shared" si="3"/>
        <v>814770</v>
      </c>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row>
    <row r="54" spans="1:188" ht="13.8" x14ac:dyDescent="0.25">
      <c r="A54" s="46"/>
      <c r="B54" s="46" t="s">
        <v>74</v>
      </c>
      <c r="C54" s="8"/>
      <c r="D54" s="7" t="s">
        <v>121</v>
      </c>
      <c r="E54" s="99">
        <v>603199</v>
      </c>
      <c r="F54" s="7">
        <v>1</v>
      </c>
      <c r="G54" s="100">
        <f t="shared" si="2"/>
        <v>603199</v>
      </c>
      <c r="H54" s="6"/>
      <c r="I54" s="6"/>
      <c r="J54" s="52">
        <f t="shared" si="3"/>
        <v>603199</v>
      </c>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row>
    <row r="55" spans="1:188" ht="13.8" x14ac:dyDescent="0.25">
      <c r="A55" s="46"/>
      <c r="B55" s="46" t="s">
        <v>122</v>
      </c>
      <c r="C55" s="8"/>
      <c r="D55" s="7" t="s">
        <v>123</v>
      </c>
      <c r="E55" s="99">
        <v>255229</v>
      </c>
      <c r="F55" s="7">
        <v>1</v>
      </c>
      <c r="G55" s="100">
        <f t="shared" si="2"/>
        <v>255229</v>
      </c>
      <c r="H55" s="6"/>
      <c r="I55" s="6"/>
      <c r="J55" s="52">
        <f t="shared" si="3"/>
        <v>255229</v>
      </c>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row>
    <row r="56" spans="1:188" ht="13.8" x14ac:dyDescent="0.25">
      <c r="A56" s="46" t="s">
        <v>133</v>
      </c>
      <c r="B56" s="46" t="s">
        <v>134</v>
      </c>
      <c r="C56" s="8"/>
      <c r="D56" s="7" t="s">
        <v>92</v>
      </c>
      <c r="E56" s="99">
        <v>6180</v>
      </c>
      <c r="F56" s="94">
        <v>6</v>
      </c>
      <c r="G56" s="101">
        <f t="shared" si="2"/>
        <v>37080</v>
      </c>
      <c r="H56" s="93">
        <v>5000</v>
      </c>
      <c r="I56" s="6"/>
      <c r="J56" s="52">
        <f t="shared" si="3"/>
        <v>42080</v>
      </c>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row>
    <row r="57" spans="1:188" ht="13.8" x14ac:dyDescent="0.25">
      <c r="A57" s="46"/>
      <c r="B57" s="46" t="s">
        <v>100</v>
      </c>
      <c r="C57" s="8"/>
      <c r="D57" s="7" t="s">
        <v>101</v>
      </c>
      <c r="E57" s="99">
        <v>4065</v>
      </c>
      <c r="F57" s="94">
        <v>6</v>
      </c>
      <c r="G57" s="101">
        <f t="shared" si="2"/>
        <v>24390</v>
      </c>
      <c r="H57" s="93"/>
      <c r="I57" s="6"/>
      <c r="J57" s="52">
        <f t="shared" si="3"/>
        <v>24390</v>
      </c>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row>
    <row r="58" spans="1:188" ht="13.8" x14ac:dyDescent="0.25">
      <c r="A58" s="46" t="s">
        <v>149</v>
      </c>
      <c r="B58" s="46" t="s">
        <v>150</v>
      </c>
      <c r="C58" s="8"/>
      <c r="D58" s="7" t="s">
        <v>151</v>
      </c>
      <c r="E58" s="99">
        <v>100000</v>
      </c>
      <c r="F58" s="94">
        <v>1</v>
      </c>
      <c r="G58" s="101">
        <f t="shared" si="2"/>
        <v>100000</v>
      </c>
      <c r="H58" s="93"/>
      <c r="I58" s="6"/>
      <c r="J58" s="52">
        <f t="shared" si="3"/>
        <v>100000</v>
      </c>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row>
    <row r="59" spans="1:188" ht="13.8" x14ac:dyDescent="0.25">
      <c r="A59" s="46"/>
      <c r="B59" s="46"/>
      <c r="C59" s="8"/>
      <c r="D59" s="7"/>
      <c r="E59" s="99"/>
      <c r="F59" s="94"/>
      <c r="G59" s="101">
        <f t="shared" si="2"/>
        <v>0</v>
      </c>
      <c r="H59" s="93"/>
      <c r="I59" s="6"/>
      <c r="J59" s="52">
        <f t="shared" si="3"/>
        <v>0</v>
      </c>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row>
    <row r="60" spans="1:188" ht="13.8" x14ac:dyDescent="0.25">
      <c r="A60" s="46" t="s">
        <v>152</v>
      </c>
      <c r="B60" s="46" t="s">
        <v>155</v>
      </c>
      <c r="C60" s="8"/>
      <c r="D60" s="7" t="s">
        <v>156</v>
      </c>
      <c r="E60" s="99">
        <v>52000</v>
      </c>
      <c r="F60" s="94">
        <v>1</v>
      </c>
      <c r="G60" s="101">
        <v>64000</v>
      </c>
      <c r="H60" s="93"/>
      <c r="I60" s="6"/>
      <c r="J60" s="52">
        <f t="shared" si="3"/>
        <v>64000</v>
      </c>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row>
    <row r="61" spans="1:188" ht="13.8" x14ac:dyDescent="0.25">
      <c r="A61" s="46"/>
      <c r="B61" s="46" t="s">
        <v>153</v>
      </c>
      <c r="C61" s="8"/>
      <c r="D61" s="7" t="s">
        <v>156</v>
      </c>
      <c r="E61" s="99">
        <v>55000</v>
      </c>
      <c r="F61" s="94">
        <v>1</v>
      </c>
      <c r="G61" s="101">
        <f>E61*F61</f>
        <v>55000</v>
      </c>
      <c r="H61" s="93"/>
      <c r="I61" s="6"/>
      <c r="J61" s="52">
        <f t="shared" si="3"/>
        <v>55000</v>
      </c>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row>
    <row r="62" spans="1:188" ht="27.6" x14ac:dyDescent="0.25">
      <c r="A62" s="46"/>
      <c r="B62" s="46" t="s">
        <v>154</v>
      </c>
      <c r="C62" s="8"/>
      <c r="D62" s="7" t="s">
        <v>156</v>
      </c>
      <c r="E62" s="99">
        <v>10000</v>
      </c>
      <c r="F62" s="94">
        <v>1</v>
      </c>
      <c r="G62" s="101">
        <f t="shared" si="2"/>
        <v>10000</v>
      </c>
      <c r="H62" s="93"/>
      <c r="I62" s="6"/>
      <c r="J62" s="52">
        <f t="shared" si="3"/>
        <v>10000</v>
      </c>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row>
    <row r="63" spans="1:188" ht="13.8" x14ac:dyDescent="0.25">
      <c r="A63" s="46"/>
      <c r="B63" s="46" t="s">
        <v>158</v>
      </c>
      <c r="C63" s="8"/>
      <c r="D63" s="7" t="s">
        <v>157</v>
      </c>
      <c r="E63" s="99">
        <v>0.5</v>
      </c>
      <c r="F63" s="95">
        <v>250000</v>
      </c>
      <c r="G63" s="101">
        <f t="shared" si="2"/>
        <v>125000</v>
      </c>
      <c r="H63" s="93"/>
      <c r="I63" s="6"/>
      <c r="J63" s="52">
        <f t="shared" si="3"/>
        <v>125000</v>
      </c>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row>
    <row r="64" spans="1:188" ht="13.8" x14ac:dyDescent="0.25">
      <c r="A64" s="46"/>
      <c r="B64" s="46" t="s">
        <v>159</v>
      </c>
      <c r="C64" s="8"/>
      <c r="D64" s="7" t="s">
        <v>160</v>
      </c>
      <c r="E64" s="99">
        <v>45000</v>
      </c>
      <c r="F64" s="95">
        <v>1</v>
      </c>
      <c r="G64" s="101">
        <f t="shared" si="2"/>
        <v>45000</v>
      </c>
      <c r="H64" s="93"/>
      <c r="I64" s="6"/>
      <c r="J64" s="52">
        <f t="shared" si="3"/>
        <v>45000</v>
      </c>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row>
    <row r="65" spans="1:188" ht="13.8" x14ac:dyDescent="0.25">
      <c r="A65" s="46"/>
      <c r="B65" s="46" t="s">
        <v>161</v>
      </c>
      <c r="C65" s="8"/>
      <c r="D65" s="7" t="s">
        <v>160</v>
      </c>
      <c r="E65" s="99">
        <v>50000</v>
      </c>
      <c r="F65" s="95">
        <v>1</v>
      </c>
      <c r="G65" s="101">
        <f t="shared" si="2"/>
        <v>50000</v>
      </c>
      <c r="H65" s="93">
        <v>30000</v>
      </c>
      <c r="I65" s="6"/>
      <c r="J65" s="52">
        <f t="shared" si="3"/>
        <v>80000</v>
      </c>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row>
    <row r="66" spans="1:188" ht="13.8" x14ac:dyDescent="0.25">
      <c r="A66" s="46"/>
      <c r="B66" s="46"/>
      <c r="C66" s="8"/>
      <c r="D66" s="7"/>
      <c r="E66" s="7"/>
      <c r="F66" s="7"/>
      <c r="G66" s="7">
        <f t="shared" si="2"/>
        <v>0</v>
      </c>
      <c r="H66" s="6"/>
      <c r="I66" s="6"/>
      <c r="J66" s="52">
        <f t="shared" si="3"/>
        <v>0</v>
      </c>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row>
    <row r="67" spans="1:188" ht="13.8" x14ac:dyDescent="0.25">
      <c r="A67" s="123" t="s">
        <v>8</v>
      </c>
      <c r="B67" s="124"/>
      <c r="C67" s="124"/>
      <c r="D67" s="124"/>
      <c r="E67" s="124"/>
      <c r="F67" s="125"/>
      <c r="G67" s="103">
        <f>SUM(G34:G66)</f>
        <v>2559477</v>
      </c>
      <c r="H67" s="28">
        <f>SUM(H34:H66)</f>
        <v>35000</v>
      </c>
      <c r="I67" s="28"/>
      <c r="J67" s="28">
        <f>G67+H67</f>
        <v>2594477</v>
      </c>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c r="FI67" s="24"/>
      <c r="FJ67" s="24"/>
      <c r="FK67" s="24"/>
      <c r="FL67" s="24"/>
      <c r="FM67" s="24"/>
      <c r="FN67" s="24"/>
      <c r="FO67" s="24"/>
      <c r="FP67" s="24"/>
      <c r="FQ67" s="24"/>
      <c r="FR67" s="24"/>
      <c r="FS67" s="24"/>
      <c r="FT67" s="24"/>
      <c r="FU67" s="24"/>
      <c r="FV67" s="24"/>
      <c r="FW67" s="24"/>
      <c r="FX67" s="24"/>
      <c r="FY67" s="24"/>
      <c r="FZ67" s="24"/>
      <c r="GA67" s="24"/>
      <c r="GB67" s="24"/>
      <c r="GC67" s="24"/>
      <c r="GD67" s="24"/>
      <c r="GE67" s="24"/>
      <c r="GF67" s="24"/>
    </row>
    <row r="68" spans="1:188" s="23" customFormat="1" ht="13.8" x14ac:dyDescent="0.25">
      <c r="A68" s="78" t="s">
        <v>192</v>
      </c>
      <c r="B68" s="18"/>
      <c r="C68" s="19">
        <v>43221</v>
      </c>
      <c r="D68" s="20"/>
      <c r="E68" s="20"/>
      <c r="F68" s="20"/>
      <c r="G68" s="20"/>
      <c r="H68" s="21"/>
      <c r="I68" s="21"/>
      <c r="J68" s="22"/>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row>
    <row r="69" spans="1:188" ht="27.6" x14ac:dyDescent="0.25">
      <c r="A69" s="46"/>
      <c r="B69" s="46"/>
      <c r="C69" s="8"/>
      <c r="D69" s="7" t="s">
        <v>6</v>
      </c>
      <c r="E69" s="7"/>
      <c r="F69" s="7" t="s">
        <v>5</v>
      </c>
      <c r="G69" s="7"/>
      <c r="H69" s="6"/>
      <c r="I69" s="6"/>
      <c r="J69" s="52"/>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row>
    <row r="70" spans="1:188" ht="13.8" x14ac:dyDescent="0.25">
      <c r="A70" s="46" t="s">
        <v>88</v>
      </c>
      <c r="B70" s="46" t="s">
        <v>89</v>
      </c>
      <c r="C70" s="8"/>
      <c r="D70" s="7" t="s">
        <v>90</v>
      </c>
      <c r="E70" s="100">
        <v>5200</v>
      </c>
      <c r="F70" s="7">
        <v>6</v>
      </c>
      <c r="G70" s="100">
        <f t="shared" ref="G70:G86" si="4">E70*F70</f>
        <v>31200</v>
      </c>
      <c r="H70" s="6"/>
      <c r="I70" s="6"/>
      <c r="J70" s="52">
        <f t="shared" si="3"/>
        <v>31200</v>
      </c>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row>
    <row r="71" spans="1:188" ht="13.8" x14ac:dyDescent="0.25">
      <c r="A71" s="46"/>
      <c r="B71" s="46" t="s">
        <v>93</v>
      </c>
      <c r="C71" s="8"/>
      <c r="D71" s="7" t="s">
        <v>92</v>
      </c>
      <c r="E71" s="100">
        <v>3250</v>
      </c>
      <c r="F71" s="7">
        <v>6</v>
      </c>
      <c r="G71" s="100">
        <f t="shared" si="4"/>
        <v>19500</v>
      </c>
      <c r="H71" s="6"/>
      <c r="I71" s="6"/>
      <c r="J71" s="52">
        <f t="shared" si="3"/>
        <v>19500</v>
      </c>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row>
    <row r="72" spans="1:188" ht="13.8" x14ac:dyDescent="0.25">
      <c r="A72" s="46"/>
      <c r="B72" s="46" t="s">
        <v>145</v>
      </c>
      <c r="C72" s="8"/>
      <c r="D72" s="7" t="s">
        <v>95</v>
      </c>
      <c r="E72" s="100">
        <v>2400</v>
      </c>
      <c r="F72" s="7">
        <v>1</v>
      </c>
      <c r="G72" s="100">
        <f t="shared" si="4"/>
        <v>2400</v>
      </c>
      <c r="H72" s="6"/>
      <c r="I72" s="6"/>
      <c r="J72" s="52">
        <f t="shared" si="3"/>
        <v>2400</v>
      </c>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row>
    <row r="73" spans="1:188" ht="13.8" x14ac:dyDescent="0.25">
      <c r="A73" s="46" t="s">
        <v>125</v>
      </c>
      <c r="B73" s="46" t="s">
        <v>100</v>
      </c>
      <c r="C73" s="8"/>
      <c r="D73" s="7" t="s">
        <v>101</v>
      </c>
      <c r="E73" s="100">
        <v>4400</v>
      </c>
      <c r="F73" s="7">
        <v>6</v>
      </c>
      <c r="G73" s="100">
        <f t="shared" si="4"/>
        <v>26400</v>
      </c>
      <c r="H73" s="6"/>
      <c r="I73" s="6"/>
      <c r="J73" s="52">
        <f t="shared" si="3"/>
        <v>26400</v>
      </c>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row>
    <row r="74" spans="1:188" ht="13.8" x14ac:dyDescent="0.25">
      <c r="A74" s="46"/>
      <c r="B74" s="46" t="s">
        <v>128</v>
      </c>
      <c r="C74" s="8"/>
      <c r="D74" s="7" t="s">
        <v>112</v>
      </c>
      <c r="E74" s="100">
        <v>7925</v>
      </c>
      <c r="F74" s="94">
        <v>6</v>
      </c>
      <c r="G74" s="101">
        <f t="shared" si="4"/>
        <v>47550</v>
      </c>
      <c r="H74" s="6"/>
      <c r="I74" s="6"/>
      <c r="J74" s="52">
        <f t="shared" si="3"/>
        <v>47550</v>
      </c>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row>
    <row r="75" spans="1:188" ht="13.8" x14ac:dyDescent="0.25">
      <c r="A75" s="46"/>
      <c r="B75" s="46" t="s">
        <v>122</v>
      </c>
      <c r="C75" s="8"/>
      <c r="D75" s="7" t="s">
        <v>123</v>
      </c>
      <c r="E75" s="100">
        <v>187670</v>
      </c>
      <c r="F75" s="94">
        <v>1</v>
      </c>
      <c r="G75" s="101">
        <f t="shared" si="4"/>
        <v>187670</v>
      </c>
      <c r="H75" s="6"/>
      <c r="I75" s="6"/>
      <c r="J75" s="52">
        <f t="shared" si="3"/>
        <v>187670</v>
      </c>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row>
    <row r="76" spans="1:188" ht="13.8" x14ac:dyDescent="0.25">
      <c r="A76" s="46"/>
      <c r="B76" s="46" t="s">
        <v>140</v>
      </c>
      <c r="C76" s="8"/>
      <c r="D76" s="7" t="s">
        <v>115</v>
      </c>
      <c r="E76" s="100">
        <v>3965</v>
      </c>
      <c r="F76" s="94">
        <v>1</v>
      </c>
      <c r="G76" s="101">
        <f t="shared" si="4"/>
        <v>3965</v>
      </c>
      <c r="H76" s="6"/>
      <c r="I76" s="6"/>
      <c r="J76" s="52">
        <f t="shared" si="3"/>
        <v>3965</v>
      </c>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row>
    <row r="77" spans="1:188" ht="13.8" x14ac:dyDescent="0.25">
      <c r="A77" s="46"/>
      <c r="B77" s="46" t="s">
        <v>172</v>
      </c>
      <c r="C77" s="8"/>
      <c r="D77" s="7" t="s">
        <v>160</v>
      </c>
      <c r="E77" s="100">
        <v>53000</v>
      </c>
      <c r="F77" s="94">
        <v>1</v>
      </c>
      <c r="G77" s="101">
        <f t="shared" si="4"/>
        <v>53000</v>
      </c>
      <c r="H77" s="6"/>
      <c r="I77" s="6"/>
      <c r="J77" s="52">
        <f t="shared" si="3"/>
        <v>53000</v>
      </c>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row>
    <row r="78" spans="1:188" ht="13.8" x14ac:dyDescent="0.25">
      <c r="A78" s="46"/>
      <c r="B78" s="46" t="s">
        <v>159</v>
      </c>
      <c r="C78" s="8"/>
      <c r="D78" s="7" t="s">
        <v>160</v>
      </c>
      <c r="E78" s="100">
        <v>75000</v>
      </c>
      <c r="F78" s="94">
        <v>1</v>
      </c>
      <c r="G78" s="101">
        <f t="shared" si="4"/>
        <v>75000</v>
      </c>
      <c r="H78" s="6"/>
      <c r="I78" s="6"/>
      <c r="J78" s="52">
        <f t="shared" si="3"/>
        <v>75000</v>
      </c>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row>
    <row r="79" spans="1:188" ht="13.8" x14ac:dyDescent="0.25">
      <c r="A79" s="46"/>
      <c r="B79" s="46" t="s">
        <v>188</v>
      </c>
      <c r="C79" s="8"/>
      <c r="D79" s="7" t="s">
        <v>160</v>
      </c>
      <c r="E79" s="100">
        <v>150000</v>
      </c>
      <c r="F79" s="94">
        <v>1</v>
      </c>
      <c r="G79" s="101">
        <f t="shared" si="4"/>
        <v>150000</v>
      </c>
      <c r="H79" s="6"/>
      <c r="I79" s="6"/>
      <c r="J79" s="52">
        <f t="shared" si="3"/>
        <v>150000</v>
      </c>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c r="FI79" s="24"/>
      <c r="FJ79" s="24"/>
      <c r="FK79" s="24"/>
      <c r="FL79" s="24"/>
      <c r="FM79" s="24"/>
      <c r="FN79" s="24"/>
      <c r="FO79" s="24"/>
      <c r="FP79" s="24"/>
      <c r="FQ79" s="24"/>
      <c r="FR79" s="24"/>
      <c r="FS79" s="24"/>
      <c r="FT79" s="24"/>
      <c r="FU79" s="24"/>
      <c r="FV79" s="24"/>
      <c r="FW79" s="24"/>
      <c r="FX79" s="24"/>
      <c r="FY79" s="24"/>
      <c r="FZ79" s="24"/>
      <c r="GA79" s="24"/>
      <c r="GB79" s="24"/>
      <c r="GC79" s="24"/>
      <c r="GD79" s="24"/>
      <c r="GE79" s="24"/>
      <c r="GF79" s="24"/>
    </row>
    <row r="80" spans="1:188" ht="13.8" x14ac:dyDescent="0.25">
      <c r="A80" s="46" t="s">
        <v>126</v>
      </c>
      <c r="B80" s="46" t="s">
        <v>127</v>
      </c>
      <c r="C80" s="8"/>
      <c r="D80" s="7" t="s">
        <v>177</v>
      </c>
      <c r="E80" s="100">
        <v>656640</v>
      </c>
      <c r="F80" s="7">
        <v>0.5</v>
      </c>
      <c r="G80" s="100">
        <f t="shared" si="4"/>
        <v>328320</v>
      </c>
      <c r="H80" s="6"/>
      <c r="I80" s="6"/>
      <c r="J80" s="52">
        <f t="shared" si="3"/>
        <v>328320</v>
      </c>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row>
    <row r="81" spans="1:188" ht="13.8" x14ac:dyDescent="0.25">
      <c r="A81" s="46"/>
      <c r="B81" s="46" t="s">
        <v>129</v>
      </c>
      <c r="C81" s="8"/>
      <c r="D81" s="7" t="s">
        <v>177</v>
      </c>
      <c r="E81" s="100">
        <v>107328</v>
      </c>
      <c r="F81" s="7">
        <v>0.5</v>
      </c>
      <c r="G81" s="100">
        <f t="shared" si="4"/>
        <v>53664</v>
      </c>
      <c r="H81" s="6"/>
      <c r="I81" s="6"/>
      <c r="J81" s="52">
        <f t="shared" si="3"/>
        <v>53664</v>
      </c>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row>
    <row r="82" spans="1:188" ht="13.8" x14ac:dyDescent="0.25">
      <c r="A82" s="46" t="s">
        <v>130</v>
      </c>
      <c r="B82" s="46" t="s">
        <v>131</v>
      </c>
      <c r="C82" s="8"/>
      <c r="D82" s="7" t="s">
        <v>132</v>
      </c>
      <c r="E82" s="100">
        <v>5000</v>
      </c>
      <c r="F82" s="7">
        <v>6</v>
      </c>
      <c r="G82" s="100">
        <f t="shared" si="4"/>
        <v>30000</v>
      </c>
      <c r="H82" s="6"/>
      <c r="I82" s="6"/>
      <c r="J82" s="52">
        <f t="shared" si="3"/>
        <v>30000</v>
      </c>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row>
    <row r="83" spans="1:188" ht="13.8" x14ac:dyDescent="0.25">
      <c r="A83" s="46" t="s">
        <v>174</v>
      </c>
      <c r="B83" s="46" t="s">
        <v>100</v>
      </c>
      <c r="C83" s="8"/>
      <c r="D83" s="7" t="s">
        <v>101</v>
      </c>
      <c r="E83" s="100">
        <v>6560</v>
      </c>
      <c r="F83" s="7">
        <v>2</v>
      </c>
      <c r="G83" s="100">
        <f t="shared" si="4"/>
        <v>13120</v>
      </c>
      <c r="H83" s="6"/>
      <c r="I83" s="6"/>
      <c r="J83" s="52">
        <f t="shared" si="3"/>
        <v>13120</v>
      </c>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row>
    <row r="84" spans="1:188" ht="13.8" x14ac:dyDescent="0.25">
      <c r="A84" s="46"/>
      <c r="B84" s="46" t="s">
        <v>134</v>
      </c>
      <c r="C84" s="8"/>
      <c r="D84" s="7" t="s">
        <v>92</v>
      </c>
      <c r="E84" s="100">
        <v>9150</v>
      </c>
      <c r="F84" s="7">
        <v>2</v>
      </c>
      <c r="G84" s="100">
        <f t="shared" si="4"/>
        <v>18300</v>
      </c>
      <c r="H84" s="6"/>
      <c r="I84" s="6"/>
      <c r="J84" s="52">
        <f t="shared" si="3"/>
        <v>18300</v>
      </c>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row>
    <row r="85" spans="1:188" ht="13.8" x14ac:dyDescent="0.25">
      <c r="A85" s="46" t="s">
        <v>135</v>
      </c>
      <c r="B85" s="46" t="s">
        <v>134</v>
      </c>
      <c r="C85" s="8"/>
      <c r="D85" s="7" t="s">
        <v>92</v>
      </c>
      <c r="E85" s="100">
        <v>6720</v>
      </c>
      <c r="F85" s="7">
        <v>6</v>
      </c>
      <c r="G85" s="100">
        <f t="shared" si="4"/>
        <v>40320</v>
      </c>
      <c r="H85" s="6">
        <v>5000</v>
      </c>
      <c r="I85" s="6"/>
      <c r="J85" s="52">
        <f t="shared" si="3"/>
        <v>45320</v>
      </c>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row>
    <row r="86" spans="1:188" ht="13.8" x14ac:dyDescent="0.25">
      <c r="A86" s="46"/>
      <c r="B86" s="46" t="s">
        <v>100</v>
      </c>
      <c r="C86" s="8"/>
      <c r="D86" s="7" t="s">
        <v>101</v>
      </c>
      <c r="E86" s="100">
        <v>4065</v>
      </c>
      <c r="F86" s="7">
        <v>6</v>
      </c>
      <c r="G86" s="100">
        <f t="shared" si="4"/>
        <v>24390</v>
      </c>
      <c r="H86" s="6"/>
      <c r="I86" s="6"/>
      <c r="J86" s="52">
        <f t="shared" si="3"/>
        <v>24390</v>
      </c>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row>
    <row r="87" spans="1:188" ht="13.8" x14ac:dyDescent="0.25">
      <c r="A87" s="46"/>
      <c r="B87" s="46"/>
      <c r="C87" s="8"/>
      <c r="D87" s="7"/>
      <c r="E87" s="7"/>
      <c r="F87" s="7"/>
      <c r="G87" s="7"/>
      <c r="H87" s="6"/>
      <c r="I87" s="6"/>
      <c r="J87" s="52"/>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row>
    <row r="88" spans="1:188" ht="13.8" x14ac:dyDescent="0.25">
      <c r="A88" s="46"/>
      <c r="B88" s="46"/>
      <c r="C88" s="8"/>
      <c r="D88" s="7"/>
      <c r="E88" s="7"/>
      <c r="F88" s="7"/>
      <c r="G88" s="7"/>
      <c r="H88" s="6"/>
      <c r="I88" s="6"/>
      <c r="J88" s="52"/>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row>
    <row r="89" spans="1:188" ht="13.8" x14ac:dyDescent="0.25">
      <c r="A89" s="46"/>
      <c r="B89" s="46"/>
      <c r="C89" s="8"/>
      <c r="D89" s="7"/>
      <c r="E89" s="7"/>
      <c r="F89" s="7"/>
      <c r="G89" s="7"/>
      <c r="H89" s="6"/>
      <c r="I89" s="6"/>
      <c r="J89" s="52"/>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row>
    <row r="90" spans="1:188" ht="13.8" x14ac:dyDescent="0.25">
      <c r="A90" s="46"/>
      <c r="B90" s="46"/>
      <c r="C90" s="8"/>
      <c r="D90" s="7"/>
      <c r="E90" s="7"/>
      <c r="F90" s="7"/>
      <c r="G90" s="7"/>
      <c r="H90" s="6"/>
      <c r="I90" s="6"/>
      <c r="J90" s="52"/>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row>
    <row r="91" spans="1:188" ht="13.8" x14ac:dyDescent="0.25">
      <c r="A91" s="46"/>
      <c r="B91" s="46"/>
      <c r="C91" s="8"/>
      <c r="D91" s="7"/>
      <c r="E91" s="7"/>
      <c r="F91" s="7"/>
      <c r="G91" s="7"/>
      <c r="H91" s="6"/>
      <c r="I91" s="6"/>
      <c r="J91" s="52"/>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row>
    <row r="92" spans="1:188" ht="13.8" x14ac:dyDescent="0.25">
      <c r="A92" s="49"/>
      <c r="B92" s="49"/>
      <c r="C92" s="8"/>
      <c r="D92" s="7"/>
      <c r="E92" s="7"/>
      <c r="F92" s="7"/>
      <c r="G92" s="7"/>
      <c r="H92" s="6"/>
      <c r="I92" s="6"/>
      <c r="J92" s="52"/>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row>
    <row r="93" spans="1:188" ht="13.8" x14ac:dyDescent="0.25">
      <c r="A93" s="123" t="s">
        <v>8</v>
      </c>
      <c r="B93" s="124"/>
      <c r="C93" s="124"/>
      <c r="D93" s="124"/>
      <c r="E93" s="124"/>
      <c r="F93" s="125"/>
      <c r="G93" s="103">
        <f>SUM(G69:G92)</f>
        <v>1104799</v>
      </c>
      <c r="H93" s="28">
        <f>SUM(H69:H92)</f>
        <v>5000</v>
      </c>
      <c r="I93" s="28"/>
      <c r="J93" s="28">
        <f t="shared" si="3"/>
        <v>1109799</v>
      </c>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row>
    <row r="94" spans="1:188" s="23" customFormat="1" ht="13.8" x14ac:dyDescent="0.25">
      <c r="A94" s="78" t="s">
        <v>193</v>
      </c>
      <c r="B94" s="18"/>
      <c r="C94" s="19">
        <v>43405</v>
      </c>
      <c r="D94" s="20"/>
      <c r="E94" s="20"/>
      <c r="F94" s="20"/>
      <c r="G94" s="20"/>
      <c r="H94" s="21"/>
      <c r="I94" s="21"/>
      <c r="J94" s="22"/>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row>
    <row r="95" spans="1:188" ht="27.6" x14ac:dyDescent="0.25">
      <c r="A95" s="46"/>
      <c r="B95" s="46"/>
      <c r="C95" s="8"/>
      <c r="D95" s="7" t="s">
        <v>6</v>
      </c>
      <c r="E95" s="7"/>
      <c r="F95" s="7" t="s">
        <v>5</v>
      </c>
      <c r="G95" s="7"/>
      <c r="H95" s="6"/>
      <c r="I95" s="6"/>
      <c r="J95" s="52"/>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row>
    <row r="96" spans="1:188" ht="13.8" x14ac:dyDescent="0.25">
      <c r="A96" s="46" t="s">
        <v>88</v>
      </c>
      <c r="B96" s="46" t="s">
        <v>89</v>
      </c>
      <c r="C96" s="8"/>
      <c r="D96" s="7" t="s">
        <v>90</v>
      </c>
      <c r="E96" s="100">
        <v>6594</v>
      </c>
      <c r="F96" s="7">
        <v>7</v>
      </c>
      <c r="G96" s="100">
        <f t="shared" ref="G96:G111" si="5">E96*F96</f>
        <v>46158</v>
      </c>
      <c r="H96" s="6"/>
      <c r="I96" s="6"/>
      <c r="J96" s="52">
        <f t="shared" ref="J96:J132" si="6">G96+H96</f>
        <v>46158</v>
      </c>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row>
    <row r="97" spans="1:188" ht="13.8" x14ac:dyDescent="0.25">
      <c r="A97" s="46"/>
      <c r="B97" s="46" t="s">
        <v>91</v>
      </c>
      <c r="C97" s="8"/>
      <c r="D97" s="7" t="s">
        <v>92</v>
      </c>
      <c r="E97" s="100">
        <v>3250</v>
      </c>
      <c r="F97" s="7">
        <v>7</v>
      </c>
      <c r="G97" s="100">
        <f t="shared" si="5"/>
        <v>22750</v>
      </c>
      <c r="H97" s="6"/>
      <c r="I97" s="6"/>
      <c r="J97" s="52">
        <f t="shared" si="6"/>
        <v>22750</v>
      </c>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row>
    <row r="98" spans="1:188" ht="13.8" x14ac:dyDescent="0.25">
      <c r="A98" s="46"/>
      <c r="B98" s="46" t="s">
        <v>145</v>
      </c>
      <c r="C98" s="8"/>
      <c r="D98" s="7" t="s">
        <v>95</v>
      </c>
      <c r="E98" s="100">
        <v>4800</v>
      </c>
      <c r="F98" s="7">
        <v>0.5</v>
      </c>
      <c r="G98" s="100">
        <f t="shared" si="5"/>
        <v>2400</v>
      </c>
      <c r="H98" s="6"/>
      <c r="I98" s="6"/>
      <c r="J98" s="52">
        <f t="shared" si="6"/>
        <v>2400</v>
      </c>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row>
    <row r="99" spans="1:188" ht="13.8" x14ac:dyDescent="0.25">
      <c r="A99" s="46" t="s">
        <v>125</v>
      </c>
      <c r="B99" s="46" t="s">
        <v>100</v>
      </c>
      <c r="C99" s="8"/>
      <c r="D99" s="7" t="s">
        <v>101</v>
      </c>
      <c r="E99" s="100">
        <v>4400</v>
      </c>
      <c r="F99" s="7">
        <v>7</v>
      </c>
      <c r="G99" s="100">
        <f t="shared" si="5"/>
        <v>30800</v>
      </c>
      <c r="H99" s="6"/>
      <c r="I99" s="6"/>
      <c r="J99" s="52">
        <f t="shared" si="6"/>
        <v>30800</v>
      </c>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row>
    <row r="100" spans="1:188" ht="13.8" x14ac:dyDescent="0.25">
      <c r="A100" s="46"/>
      <c r="B100" s="46" t="s">
        <v>128</v>
      </c>
      <c r="C100" s="8"/>
      <c r="D100" s="7" t="s">
        <v>112</v>
      </c>
      <c r="E100" s="100">
        <v>7925</v>
      </c>
      <c r="F100" s="7">
        <v>7</v>
      </c>
      <c r="G100" s="100">
        <f t="shared" si="5"/>
        <v>55475</v>
      </c>
      <c r="H100" s="6"/>
      <c r="I100" s="6"/>
      <c r="J100" s="52">
        <f t="shared" si="6"/>
        <v>55475</v>
      </c>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row>
    <row r="101" spans="1:188" ht="13.8" x14ac:dyDescent="0.25">
      <c r="A101" s="46"/>
      <c r="B101" s="46" t="s">
        <v>122</v>
      </c>
      <c r="C101" s="8"/>
      <c r="D101" s="7" t="s">
        <v>123</v>
      </c>
      <c r="E101" s="100">
        <v>187670</v>
      </c>
      <c r="F101" s="7">
        <v>1</v>
      </c>
      <c r="G101" s="100">
        <f t="shared" si="5"/>
        <v>187670</v>
      </c>
      <c r="H101" s="6"/>
      <c r="I101" s="6"/>
      <c r="J101" s="52">
        <f t="shared" si="6"/>
        <v>187670</v>
      </c>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row>
    <row r="102" spans="1:188" ht="13.8" x14ac:dyDescent="0.25">
      <c r="A102" s="46"/>
      <c r="B102" s="46" t="s">
        <v>140</v>
      </c>
      <c r="C102" s="8"/>
      <c r="D102" s="7" t="s">
        <v>115</v>
      </c>
      <c r="E102" s="100">
        <v>3965</v>
      </c>
      <c r="F102" s="7">
        <v>1</v>
      </c>
      <c r="G102" s="100">
        <f t="shared" si="5"/>
        <v>3965</v>
      </c>
      <c r="H102" s="6"/>
      <c r="I102" s="6"/>
      <c r="J102" s="52">
        <f t="shared" si="6"/>
        <v>3965</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row>
    <row r="103" spans="1:188" ht="13.8" x14ac:dyDescent="0.25">
      <c r="A103" s="46"/>
      <c r="B103" s="46" t="s">
        <v>172</v>
      </c>
      <c r="C103" s="8"/>
      <c r="D103" s="7" t="s">
        <v>160</v>
      </c>
      <c r="E103" s="100">
        <v>53000</v>
      </c>
      <c r="F103" s="7">
        <v>1</v>
      </c>
      <c r="G103" s="100">
        <f t="shared" si="5"/>
        <v>53000</v>
      </c>
      <c r="H103" s="93">
        <v>15000</v>
      </c>
      <c r="I103" s="6"/>
      <c r="J103" s="52">
        <f t="shared" si="6"/>
        <v>68000</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row>
    <row r="104" spans="1:188" ht="13.8" x14ac:dyDescent="0.25">
      <c r="A104" s="46"/>
      <c r="B104" s="46" t="s">
        <v>159</v>
      </c>
      <c r="C104" s="8"/>
      <c r="D104" s="7" t="s">
        <v>160</v>
      </c>
      <c r="E104" s="100">
        <v>75000</v>
      </c>
      <c r="F104" s="7">
        <v>1</v>
      </c>
      <c r="G104" s="100">
        <f t="shared" si="5"/>
        <v>75000</v>
      </c>
      <c r="H104" s="93">
        <v>15000</v>
      </c>
      <c r="I104" s="6"/>
      <c r="J104" s="52">
        <f t="shared" si="6"/>
        <v>90000</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row>
    <row r="105" spans="1:188" ht="13.8" x14ac:dyDescent="0.25">
      <c r="A105" s="46" t="s">
        <v>126</v>
      </c>
      <c r="B105" s="46" t="s">
        <v>127</v>
      </c>
      <c r="C105" s="8"/>
      <c r="D105" s="7" t="s">
        <v>177</v>
      </c>
      <c r="E105" s="100">
        <v>656640</v>
      </c>
      <c r="F105" s="7">
        <v>0.5</v>
      </c>
      <c r="G105" s="100">
        <f t="shared" si="5"/>
        <v>328320</v>
      </c>
      <c r="H105" s="6"/>
      <c r="I105" s="6"/>
      <c r="J105" s="52">
        <f t="shared" si="6"/>
        <v>328320</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row>
    <row r="106" spans="1:188" ht="13.8" x14ac:dyDescent="0.25">
      <c r="A106" s="46"/>
      <c r="B106" s="46" t="s">
        <v>129</v>
      </c>
      <c r="C106" s="8"/>
      <c r="D106" s="7" t="s">
        <v>177</v>
      </c>
      <c r="E106" s="100">
        <v>107328</v>
      </c>
      <c r="F106" s="7">
        <v>0.5</v>
      </c>
      <c r="G106" s="100">
        <f>E106*F106</f>
        <v>53664</v>
      </c>
      <c r="H106" s="6"/>
      <c r="I106" s="6"/>
      <c r="J106" s="52">
        <f t="shared" si="6"/>
        <v>53664</v>
      </c>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row>
    <row r="107" spans="1:188" ht="13.8" x14ac:dyDescent="0.25">
      <c r="A107" s="46" t="s">
        <v>130</v>
      </c>
      <c r="B107" s="46" t="s">
        <v>131</v>
      </c>
      <c r="C107" s="8"/>
      <c r="D107" s="7" t="s">
        <v>132</v>
      </c>
      <c r="E107" s="100">
        <v>5000</v>
      </c>
      <c r="F107" s="7">
        <v>6</v>
      </c>
      <c r="G107" s="100">
        <f t="shared" si="5"/>
        <v>30000</v>
      </c>
      <c r="H107" s="6"/>
      <c r="I107" s="6"/>
      <c r="J107" s="52">
        <f t="shared" si="6"/>
        <v>30000</v>
      </c>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c r="FI107" s="24"/>
      <c r="FJ107" s="24"/>
      <c r="FK107" s="24"/>
      <c r="FL107" s="24"/>
      <c r="FM107" s="24"/>
      <c r="FN107" s="24"/>
      <c r="FO107" s="24"/>
      <c r="FP107" s="24"/>
      <c r="FQ107" s="24"/>
      <c r="FR107" s="24"/>
      <c r="FS107" s="24"/>
      <c r="FT107" s="24"/>
      <c r="FU107" s="24"/>
      <c r="FV107" s="24"/>
      <c r="FW107" s="24"/>
      <c r="FX107" s="24"/>
      <c r="FY107" s="24"/>
      <c r="FZ107" s="24"/>
      <c r="GA107" s="24"/>
      <c r="GB107" s="24"/>
      <c r="GC107" s="24"/>
      <c r="GD107" s="24"/>
      <c r="GE107" s="24"/>
      <c r="GF107" s="24"/>
    </row>
    <row r="108" spans="1:188" ht="13.8" x14ac:dyDescent="0.25">
      <c r="A108" s="46" t="s">
        <v>176</v>
      </c>
      <c r="B108" s="46" t="s">
        <v>146</v>
      </c>
      <c r="C108" s="8"/>
      <c r="D108" s="7" t="s">
        <v>117</v>
      </c>
      <c r="E108" s="100">
        <v>2175</v>
      </c>
      <c r="F108" s="7">
        <v>1</v>
      </c>
      <c r="G108" s="100">
        <f t="shared" si="5"/>
        <v>2175</v>
      </c>
      <c r="H108" s="6"/>
      <c r="I108" s="6"/>
      <c r="J108" s="52">
        <f t="shared" si="6"/>
        <v>2175</v>
      </c>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row>
    <row r="109" spans="1:188" ht="27.6" x14ac:dyDescent="0.25">
      <c r="A109" s="46"/>
      <c r="B109" s="46" t="s">
        <v>175</v>
      </c>
      <c r="C109" s="8"/>
      <c r="D109" s="7" t="s">
        <v>139</v>
      </c>
      <c r="E109" s="100">
        <v>115050</v>
      </c>
      <c r="F109" s="7">
        <v>1</v>
      </c>
      <c r="G109" s="100">
        <f t="shared" si="5"/>
        <v>115050</v>
      </c>
      <c r="H109" s="6"/>
      <c r="I109" s="6"/>
      <c r="J109" s="52">
        <f t="shared" si="6"/>
        <v>115050</v>
      </c>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row>
    <row r="110" spans="1:188" ht="13.8" x14ac:dyDescent="0.25">
      <c r="A110" s="46" t="s">
        <v>135</v>
      </c>
      <c r="B110" s="46" t="s">
        <v>134</v>
      </c>
      <c r="C110" s="8"/>
      <c r="D110" s="7" t="s">
        <v>92</v>
      </c>
      <c r="E110" s="100">
        <v>6720</v>
      </c>
      <c r="F110" s="7">
        <v>7</v>
      </c>
      <c r="G110" s="100">
        <f t="shared" si="5"/>
        <v>47040</v>
      </c>
      <c r="H110" s="6">
        <v>5000</v>
      </c>
      <c r="I110" s="6"/>
      <c r="J110" s="52">
        <f t="shared" si="6"/>
        <v>52040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row>
    <row r="111" spans="1:188" ht="13.8" x14ac:dyDescent="0.25">
      <c r="A111" s="46"/>
      <c r="B111" s="46"/>
      <c r="C111" s="8"/>
      <c r="D111" s="7" t="s">
        <v>144</v>
      </c>
      <c r="E111" s="100">
        <v>4065</v>
      </c>
      <c r="F111" s="7">
        <v>7</v>
      </c>
      <c r="G111" s="100">
        <f t="shared" si="5"/>
        <v>28455</v>
      </c>
      <c r="H111" s="6"/>
      <c r="I111" s="6"/>
      <c r="J111" s="52">
        <f t="shared" si="6"/>
        <v>28455</v>
      </c>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row>
    <row r="112" spans="1:188" ht="13.8" x14ac:dyDescent="0.25">
      <c r="A112" s="46"/>
      <c r="B112" s="46"/>
      <c r="C112" s="8"/>
      <c r="D112" s="7"/>
      <c r="E112" s="7"/>
      <c r="F112" s="7"/>
      <c r="G112" s="7"/>
      <c r="H112" s="6"/>
      <c r="I112" s="6"/>
      <c r="J112" s="52"/>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row>
    <row r="113" spans="1:188" ht="13.8" x14ac:dyDescent="0.25">
      <c r="A113" s="46"/>
      <c r="B113" s="46"/>
      <c r="C113" s="8"/>
      <c r="D113" s="7"/>
      <c r="E113" s="7"/>
      <c r="F113" s="7"/>
      <c r="G113" s="7"/>
      <c r="H113" s="6"/>
      <c r="I113" s="6"/>
      <c r="J113" s="52"/>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row>
    <row r="114" spans="1:188" ht="13.8" x14ac:dyDescent="0.25">
      <c r="A114" s="46"/>
      <c r="B114" s="46"/>
      <c r="C114" s="8"/>
      <c r="D114" s="7"/>
      <c r="E114" s="7"/>
      <c r="F114" s="7"/>
      <c r="G114" s="7"/>
      <c r="H114" s="6"/>
      <c r="I114" s="6"/>
      <c r="J114" s="52"/>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c r="FG114" s="24"/>
      <c r="FH114" s="24"/>
      <c r="FI114" s="24"/>
      <c r="FJ114" s="24"/>
      <c r="FK114" s="24"/>
      <c r="FL114" s="24"/>
      <c r="FM114" s="24"/>
      <c r="FN114" s="24"/>
      <c r="FO114" s="24"/>
      <c r="FP114" s="24"/>
      <c r="FQ114" s="24"/>
      <c r="FR114" s="24"/>
      <c r="FS114" s="24"/>
      <c r="FT114" s="24"/>
      <c r="FU114" s="24"/>
      <c r="FV114" s="24"/>
      <c r="FW114" s="24"/>
      <c r="FX114" s="24"/>
      <c r="FY114" s="24"/>
      <c r="FZ114" s="24"/>
      <c r="GA114" s="24"/>
      <c r="GB114" s="24"/>
      <c r="GC114" s="24"/>
      <c r="GD114" s="24"/>
      <c r="GE114" s="24"/>
      <c r="GF114" s="24"/>
    </row>
    <row r="115" spans="1:188" ht="13.8" x14ac:dyDescent="0.25">
      <c r="A115" s="46"/>
      <c r="B115" s="46"/>
      <c r="C115" s="8"/>
      <c r="D115" s="7"/>
      <c r="E115" s="7"/>
      <c r="F115" s="7"/>
      <c r="G115" s="7"/>
      <c r="H115" s="6"/>
      <c r="I115" s="6"/>
      <c r="J115" s="52"/>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row>
    <row r="116" spans="1:188" ht="13.8" x14ac:dyDescent="0.25">
      <c r="A116" s="46"/>
      <c r="B116" s="46"/>
      <c r="C116" s="8"/>
      <c r="D116" s="7"/>
      <c r="E116" s="7"/>
      <c r="F116" s="7"/>
      <c r="G116" s="7"/>
      <c r="H116" s="6"/>
      <c r="I116" s="6"/>
      <c r="J116" s="52"/>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row>
    <row r="117" spans="1:188" ht="13.8" x14ac:dyDescent="0.25">
      <c r="A117" s="49"/>
      <c r="B117" s="49"/>
      <c r="C117" s="8"/>
      <c r="D117" s="7"/>
      <c r="E117" s="7"/>
      <c r="F117" s="7"/>
      <c r="G117" s="7"/>
      <c r="H117" s="6"/>
      <c r="I117" s="6"/>
      <c r="J117" s="52"/>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row>
    <row r="118" spans="1:188" ht="13.8" x14ac:dyDescent="0.25">
      <c r="A118" s="123" t="s">
        <v>8</v>
      </c>
      <c r="B118" s="124"/>
      <c r="C118" s="124"/>
      <c r="D118" s="124"/>
      <c r="E118" s="124"/>
      <c r="F118" s="125"/>
      <c r="G118" s="103">
        <f>SUM(G95:G117)</f>
        <v>1081922</v>
      </c>
      <c r="H118" s="28">
        <f>SUM(H95:H117)</f>
        <v>35000</v>
      </c>
      <c r="I118" s="28"/>
      <c r="J118" s="28">
        <f t="shared" si="6"/>
        <v>1116922</v>
      </c>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row>
    <row r="119" spans="1:188" s="23" customFormat="1" ht="13.8" x14ac:dyDescent="0.25">
      <c r="A119" s="78" t="s">
        <v>189</v>
      </c>
      <c r="B119" s="18"/>
      <c r="C119" s="19">
        <v>43250</v>
      </c>
      <c r="D119" s="20"/>
      <c r="E119" s="20"/>
      <c r="F119" s="20"/>
      <c r="G119" s="20"/>
      <c r="H119" s="21"/>
      <c r="I119" s="21"/>
      <c r="J119" s="22"/>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row>
    <row r="120" spans="1:188" ht="27.6" x14ac:dyDescent="0.25">
      <c r="A120" s="46"/>
      <c r="B120" s="46"/>
      <c r="C120" s="8"/>
      <c r="D120" s="7" t="s">
        <v>6</v>
      </c>
      <c r="E120" s="7"/>
      <c r="F120" s="7" t="s">
        <v>5</v>
      </c>
      <c r="G120" s="7"/>
      <c r="H120" s="6"/>
      <c r="I120" s="6"/>
      <c r="J120" s="52"/>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row>
    <row r="121" spans="1:188" ht="13.8" x14ac:dyDescent="0.25">
      <c r="A121" s="46" t="s">
        <v>88</v>
      </c>
      <c r="B121" s="46" t="s">
        <v>89</v>
      </c>
      <c r="C121" s="8"/>
      <c r="D121" s="7" t="s">
        <v>90</v>
      </c>
      <c r="E121" s="100">
        <v>4900</v>
      </c>
      <c r="F121" s="7">
        <v>5</v>
      </c>
      <c r="G121" s="100">
        <f t="shared" ref="G121:G132" si="7">E121*F121</f>
        <v>24500</v>
      </c>
      <c r="H121" s="6"/>
      <c r="I121" s="6"/>
      <c r="J121" s="52">
        <f t="shared" si="6"/>
        <v>24500</v>
      </c>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row>
    <row r="122" spans="1:188" ht="13.8" x14ac:dyDescent="0.25">
      <c r="A122" s="46"/>
      <c r="B122" s="46" t="s">
        <v>94</v>
      </c>
      <c r="C122" s="8"/>
      <c r="D122" s="7" t="s">
        <v>92</v>
      </c>
      <c r="E122" s="100">
        <v>3250</v>
      </c>
      <c r="F122" s="7">
        <v>5</v>
      </c>
      <c r="G122" s="100">
        <f t="shared" si="7"/>
        <v>16250</v>
      </c>
      <c r="H122" s="6"/>
      <c r="I122" s="6"/>
      <c r="J122" s="52">
        <f t="shared" si="6"/>
        <v>16250</v>
      </c>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row>
    <row r="123" spans="1:188" ht="13.8" x14ac:dyDescent="0.25">
      <c r="A123" s="46"/>
      <c r="B123" s="46" t="s">
        <v>145</v>
      </c>
      <c r="C123" s="8"/>
      <c r="D123" s="7" t="s">
        <v>95</v>
      </c>
      <c r="E123" s="100">
        <v>2165</v>
      </c>
      <c r="F123" s="7">
        <v>1</v>
      </c>
      <c r="G123" s="100">
        <f t="shared" si="7"/>
        <v>2165</v>
      </c>
      <c r="H123" s="6"/>
      <c r="I123" s="6"/>
      <c r="J123" s="52">
        <f t="shared" si="6"/>
        <v>2165</v>
      </c>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row>
    <row r="124" spans="1:188" ht="13.8" x14ac:dyDescent="0.25">
      <c r="A124" s="46"/>
      <c r="B124" s="46"/>
      <c r="C124" s="8"/>
      <c r="D124" s="7"/>
      <c r="E124" s="100"/>
      <c r="F124" s="7"/>
      <c r="G124" s="100">
        <f t="shared" si="7"/>
        <v>0</v>
      </c>
      <c r="H124" s="6"/>
      <c r="I124" s="6"/>
      <c r="J124" s="52">
        <f t="shared" si="6"/>
        <v>0</v>
      </c>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row>
    <row r="125" spans="1:188" ht="13.8" x14ac:dyDescent="0.25">
      <c r="A125" s="46" t="s">
        <v>173</v>
      </c>
      <c r="B125" s="46" t="s">
        <v>172</v>
      </c>
      <c r="C125" s="8"/>
      <c r="D125" s="7" t="s">
        <v>160</v>
      </c>
      <c r="E125" s="100">
        <v>44000</v>
      </c>
      <c r="F125" s="7">
        <v>1</v>
      </c>
      <c r="G125" s="100">
        <f t="shared" si="7"/>
        <v>44000</v>
      </c>
      <c r="H125" s="6"/>
      <c r="I125" s="6"/>
      <c r="J125" s="52">
        <f t="shared" si="6"/>
        <v>44000</v>
      </c>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row>
    <row r="126" spans="1:188" ht="13.8" x14ac:dyDescent="0.25">
      <c r="A126" s="46"/>
      <c r="B126" s="46"/>
      <c r="C126" s="8"/>
      <c r="D126" s="7"/>
      <c r="E126" s="100"/>
      <c r="F126" s="7"/>
      <c r="G126" s="100">
        <f t="shared" si="7"/>
        <v>0</v>
      </c>
      <c r="H126" s="6"/>
      <c r="I126" s="6"/>
      <c r="J126" s="52">
        <f t="shared" si="6"/>
        <v>0</v>
      </c>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row>
    <row r="127" spans="1:188" ht="13.8" x14ac:dyDescent="0.25">
      <c r="A127" s="46" t="s">
        <v>136</v>
      </c>
      <c r="B127" s="46"/>
      <c r="C127" s="8"/>
      <c r="D127" s="7"/>
      <c r="E127" s="100"/>
      <c r="F127" s="7"/>
      <c r="G127" s="100">
        <f t="shared" si="7"/>
        <v>0</v>
      </c>
      <c r="H127" s="6"/>
      <c r="I127" s="6"/>
      <c r="J127" s="52">
        <f t="shared" si="6"/>
        <v>0</v>
      </c>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row>
    <row r="128" spans="1:188" ht="13.8" x14ac:dyDescent="0.25">
      <c r="A128" s="46"/>
      <c r="B128" s="46" t="s">
        <v>137</v>
      </c>
      <c r="C128" s="8"/>
      <c r="D128" s="7" t="s">
        <v>112</v>
      </c>
      <c r="E128" s="100">
        <v>4965</v>
      </c>
      <c r="F128" s="7">
        <v>5</v>
      </c>
      <c r="G128" s="100">
        <f t="shared" si="7"/>
        <v>24825</v>
      </c>
      <c r="H128" s="6"/>
      <c r="I128" s="6"/>
      <c r="J128" s="52">
        <f t="shared" si="6"/>
        <v>24825</v>
      </c>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row>
    <row r="129" spans="1:188" ht="13.8" x14ac:dyDescent="0.25">
      <c r="A129" s="46"/>
      <c r="B129" s="46" t="s">
        <v>138</v>
      </c>
      <c r="C129" s="8"/>
      <c r="D129" s="7" t="s">
        <v>123</v>
      </c>
      <c r="E129" s="100">
        <v>109385</v>
      </c>
      <c r="F129" s="7">
        <v>1</v>
      </c>
      <c r="G129" s="100">
        <f t="shared" si="7"/>
        <v>109385</v>
      </c>
      <c r="H129" s="6"/>
      <c r="I129" s="6"/>
      <c r="J129" s="52">
        <f t="shared" si="6"/>
        <v>109385</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c r="DN129" s="24"/>
      <c r="DO129" s="24"/>
      <c r="DP129" s="24"/>
      <c r="DQ129" s="24"/>
      <c r="DR129" s="24"/>
      <c r="DS129" s="24"/>
      <c r="DT129" s="24"/>
      <c r="DU129" s="24"/>
      <c r="DV129" s="24"/>
      <c r="DW129" s="24"/>
      <c r="DX129" s="24"/>
      <c r="DY129" s="24"/>
      <c r="DZ129" s="24"/>
      <c r="EA129" s="24"/>
      <c r="EB129" s="24"/>
      <c r="EC129" s="24"/>
      <c r="ED129" s="24"/>
      <c r="EE129" s="24"/>
      <c r="EF129" s="24"/>
      <c r="EG129" s="24"/>
      <c r="EH129" s="24"/>
      <c r="EI129" s="24"/>
      <c r="EJ129" s="24"/>
      <c r="EK129" s="24"/>
      <c r="EL129" s="24"/>
      <c r="EM129" s="24"/>
      <c r="EN129" s="24"/>
      <c r="EO129" s="24"/>
      <c r="EP129" s="24"/>
      <c r="EQ129" s="24"/>
      <c r="ER129" s="24"/>
      <c r="ES129" s="24"/>
      <c r="ET129" s="24"/>
      <c r="EU129" s="24"/>
      <c r="EV129" s="24"/>
      <c r="EW129" s="24"/>
      <c r="EX129" s="24"/>
      <c r="EY129" s="24"/>
      <c r="EZ129" s="24"/>
      <c r="FA129" s="24"/>
      <c r="FB129" s="24"/>
      <c r="FC129" s="24"/>
      <c r="FD129" s="24"/>
      <c r="FE129" s="24"/>
      <c r="FF129" s="24"/>
      <c r="FG129" s="24"/>
      <c r="FH129" s="24"/>
      <c r="FI129" s="24"/>
      <c r="FJ129" s="24"/>
      <c r="FK129" s="24"/>
      <c r="FL129" s="24"/>
      <c r="FM129" s="24"/>
      <c r="FN129" s="24"/>
      <c r="FO129" s="24"/>
      <c r="FP129" s="24"/>
      <c r="FQ129" s="24"/>
      <c r="FR129" s="24"/>
      <c r="FS129" s="24"/>
      <c r="FT129" s="24"/>
      <c r="FU129" s="24"/>
      <c r="FV129" s="24"/>
      <c r="FW129" s="24"/>
      <c r="FX129" s="24"/>
      <c r="FY129" s="24"/>
      <c r="FZ129" s="24"/>
      <c r="GA129" s="24"/>
      <c r="GB129" s="24"/>
      <c r="GC129" s="24"/>
      <c r="GD129" s="24"/>
      <c r="GE129" s="24"/>
      <c r="GF129" s="24"/>
    </row>
    <row r="130" spans="1:188" ht="27.6" x14ac:dyDescent="0.25">
      <c r="A130" s="46"/>
      <c r="B130" s="46" t="s">
        <v>141</v>
      </c>
      <c r="C130" s="8"/>
      <c r="D130" s="7" t="s">
        <v>142</v>
      </c>
      <c r="E130" s="100">
        <v>55180</v>
      </c>
      <c r="F130" s="7">
        <v>1</v>
      </c>
      <c r="G130" s="100">
        <f t="shared" si="7"/>
        <v>55180</v>
      </c>
      <c r="H130" s="6"/>
      <c r="I130" s="6"/>
      <c r="J130" s="52">
        <f t="shared" si="6"/>
        <v>55180</v>
      </c>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row>
    <row r="131" spans="1:188" ht="13.8" x14ac:dyDescent="0.25">
      <c r="A131" s="46"/>
      <c r="B131" s="46" t="s">
        <v>100</v>
      </c>
      <c r="C131" s="8"/>
      <c r="D131" s="7" t="s">
        <v>101</v>
      </c>
      <c r="E131" s="100">
        <v>9770</v>
      </c>
      <c r="F131" s="7">
        <v>5</v>
      </c>
      <c r="G131" s="100">
        <f t="shared" si="7"/>
        <v>48850</v>
      </c>
      <c r="H131" s="6"/>
      <c r="I131" s="6"/>
      <c r="J131" s="52">
        <f t="shared" si="6"/>
        <v>48850</v>
      </c>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row>
    <row r="132" spans="1:188" ht="13.8" x14ac:dyDescent="0.25">
      <c r="A132" s="46"/>
      <c r="B132" s="46" t="s">
        <v>143</v>
      </c>
      <c r="C132" s="8"/>
      <c r="D132" s="7" t="s">
        <v>92</v>
      </c>
      <c r="E132" s="100">
        <v>19250</v>
      </c>
      <c r="F132" s="7">
        <v>5</v>
      </c>
      <c r="G132" s="100">
        <f t="shared" si="7"/>
        <v>96250</v>
      </c>
      <c r="H132" s="6">
        <v>5000</v>
      </c>
      <c r="I132" s="6"/>
      <c r="J132" s="52">
        <f t="shared" si="6"/>
        <v>101250</v>
      </c>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row>
    <row r="133" spans="1:188" ht="13.8" x14ac:dyDescent="0.25">
      <c r="A133" s="46"/>
      <c r="B133" s="46"/>
      <c r="C133" s="8"/>
      <c r="D133" s="7"/>
      <c r="E133" s="7"/>
      <c r="F133" s="7"/>
      <c r="G133" s="7"/>
      <c r="H133" s="6"/>
      <c r="I133" s="6"/>
      <c r="J133" s="52"/>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row>
    <row r="134" spans="1:188" ht="13.8" x14ac:dyDescent="0.25">
      <c r="A134" s="46"/>
      <c r="B134" s="46"/>
      <c r="C134" s="8"/>
      <c r="D134" s="7"/>
      <c r="E134" s="7"/>
      <c r="F134" s="7"/>
      <c r="G134" s="7"/>
      <c r="H134" s="6"/>
      <c r="I134" s="6"/>
      <c r="J134" s="52"/>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row>
    <row r="135" spans="1:188" ht="13.8" x14ac:dyDescent="0.25">
      <c r="A135" s="46"/>
      <c r="B135" s="46"/>
      <c r="C135" s="8"/>
      <c r="D135" s="7"/>
      <c r="E135" s="7"/>
      <c r="F135" s="7"/>
      <c r="G135" s="7"/>
      <c r="H135" s="6"/>
      <c r="I135" s="6"/>
      <c r="J135" s="52"/>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row>
    <row r="136" spans="1:188" ht="13.8" x14ac:dyDescent="0.25">
      <c r="A136" s="46"/>
      <c r="B136" s="46"/>
      <c r="C136" s="8"/>
      <c r="D136" s="7"/>
      <c r="E136" s="7"/>
      <c r="F136" s="7"/>
      <c r="G136" s="7"/>
      <c r="H136" s="6"/>
      <c r="I136" s="6"/>
      <c r="J136" s="52"/>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row>
    <row r="137" spans="1:188" ht="13.8" x14ac:dyDescent="0.25">
      <c r="A137" s="46"/>
      <c r="B137" s="46"/>
      <c r="C137" s="8"/>
      <c r="D137" s="7"/>
      <c r="E137" s="7"/>
      <c r="F137" s="7"/>
      <c r="G137" s="7"/>
      <c r="H137" s="6"/>
      <c r="I137" s="6"/>
      <c r="J137" s="52"/>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row>
    <row r="138" spans="1:188" ht="13.8" x14ac:dyDescent="0.25">
      <c r="A138" s="46"/>
      <c r="B138" s="46"/>
      <c r="C138" s="8"/>
      <c r="D138" s="7"/>
      <c r="E138" s="7"/>
      <c r="F138" s="7"/>
      <c r="G138" s="7"/>
      <c r="H138" s="6"/>
      <c r="I138" s="6"/>
      <c r="J138" s="52"/>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row>
    <row r="139" spans="1:188" ht="13.8" x14ac:dyDescent="0.25">
      <c r="A139" s="46"/>
      <c r="B139" s="46"/>
      <c r="C139" s="8"/>
      <c r="D139" s="7"/>
      <c r="E139" s="7"/>
      <c r="F139" s="7"/>
      <c r="G139" s="7"/>
      <c r="H139" s="6"/>
      <c r="I139" s="6"/>
      <c r="J139" s="52"/>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row>
    <row r="140" spans="1:188" ht="13.8" x14ac:dyDescent="0.25">
      <c r="A140" s="49"/>
      <c r="B140" s="49"/>
      <c r="C140" s="8"/>
      <c r="D140" s="7"/>
      <c r="E140" s="7"/>
      <c r="F140" s="7"/>
      <c r="G140" s="7"/>
      <c r="H140" s="6"/>
      <c r="I140" s="6"/>
      <c r="J140" s="52"/>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row>
    <row r="141" spans="1:188" ht="13.8" x14ac:dyDescent="0.25">
      <c r="A141" s="123" t="s">
        <v>8</v>
      </c>
      <c r="B141" s="124"/>
      <c r="C141" s="124"/>
      <c r="D141" s="124"/>
      <c r="E141" s="124"/>
      <c r="F141" s="125"/>
      <c r="G141" s="103">
        <f>SUM(G120:G140)</f>
        <v>421405</v>
      </c>
      <c r="H141" s="28">
        <f>SUM(H120:H140)</f>
        <v>5000</v>
      </c>
      <c r="I141" s="28"/>
      <c r="J141" s="28">
        <f t="shared" ref="J141" si="8">G141+H141</f>
        <v>426405</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row>
    <row r="142" spans="1:188" s="1" customFormat="1" ht="15.6" x14ac:dyDescent="0.25">
      <c r="A142" s="47"/>
      <c r="B142" s="47"/>
      <c r="C142" s="131" t="s">
        <v>7</v>
      </c>
      <c r="D142" s="132"/>
      <c r="E142" s="132"/>
      <c r="F142" s="133"/>
      <c r="G142" s="104">
        <f>SUM(G10,G32,G67,G93,G141,G118)</f>
        <v>5889630</v>
      </c>
      <c r="H142" s="5">
        <f>SUM(H10,H32,H67,H93,H141,H118)</f>
        <v>80000</v>
      </c>
      <c r="I142" s="5">
        <f>SUM(I10,I67,I93,I141,I118)</f>
        <v>0</v>
      </c>
      <c r="J142" s="5">
        <f>SUM(J10,J32,J67,J93,J141,J118)</f>
        <v>5969630</v>
      </c>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row>
    <row r="148" spans="1:8" x14ac:dyDescent="0.25">
      <c r="A148" s="84"/>
      <c r="G148" s="105"/>
    </row>
    <row r="149" spans="1:8" x14ac:dyDescent="0.25">
      <c r="A149" s="84"/>
      <c r="B149" s="85"/>
      <c r="G149" s="105"/>
    </row>
    <row r="150" spans="1:8" x14ac:dyDescent="0.25">
      <c r="A150" s="47"/>
      <c r="B150" s="85"/>
      <c r="G150" s="106"/>
      <c r="H150" s="79"/>
    </row>
    <row r="151" spans="1:8" x14ac:dyDescent="0.25">
      <c r="A151" s="84"/>
      <c r="B151" s="85"/>
      <c r="G151" s="105"/>
      <c r="H151" s="96"/>
    </row>
    <row r="152" spans="1:8" x14ac:dyDescent="0.25">
      <c r="A152" s="84"/>
      <c r="B152" s="85"/>
      <c r="G152" s="105"/>
      <c r="H152" s="96"/>
    </row>
    <row r="153" spans="1:8" x14ac:dyDescent="0.25">
      <c r="A153" s="84"/>
      <c r="B153" s="85"/>
      <c r="G153" s="105"/>
      <c r="H153" s="96"/>
    </row>
    <row r="154" spans="1:8" x14ac:dyDescent="0.25">
      <c r="A154" s="84"/>
      <c r="B154" s="85"/>
      <c r="G154" s="105"/>
      <c r="H154" s="96"/>
    </row>
    <row r="155" spans="1:8" x14ac:dyDescent="0.25">
      <c r="A155" s="84"/>
      <c r="B155" s="85"/>
      <c r="G155" s="105"/>
      <c r="H155" s="96"/>
    </row>
    <row r="156" spans="1:8" x14ac:dyDescent="0.25">
      <c r="A156" s="84"/>
      <c r="B156" s="85"/>
      <c r="G156" s="105"/>
      <c r="H156" s="96"/>
    </row>
    <row r="157" spans="1:8" x14ac:dyDescent="0.25">
      <c r="A157" s="84"/>
      <c r="B157" s="85"/>
      <c r="G157" s="105"/>
      <c r="H157" s="96"/>
    </row>
    <row r="158" spans="1:8" x14ac:dyDescent="0.25">
      <c r="A158" s="84"/>
      <c r="B158" s="85"/>
      <c r="G158" s="105"/>
      <c r="H158" s="96"/>
    </row>
    <row r="159" spans="1:8" x14ac:dyDescent="0.25">
      <c r="A159" s="84"/>
      <c r="B159" s="85"/>
      <c r="G159" s="105"/>
      <c r="H159" s="96"/>
    </row>
    <row r="160" spans="1:8" x14ac:dyDescent="0.25">
      <c r="A160" s="84"/>
      <c r="B160" s="85"/>
      <c r="G160" s="105"/>
      <c r="H160" s="96"/>
    </row>
    <row r="161" spans="1:8" x14ac:dyDescent="0.25">
      <c r="A161" s="84"/>
      <c r="B161" s="85"/>
      <c r="G161" s="105"/>
      <c r="H161" s="96"/>
    </row>
    <row r="162" spans="1:8" x14ac:dyDescent="0.25">
      <c r="A162" s="84"/>
      <c r="B162" s="85"/>
      <c r="G162" s="105"/>
      <c r="H162" s="96"/>
    </row>
    <row r="163" spans="1:8" x14ac:dyDescent="0.25">
      <c r="A163" s="84"/>
      <c r="B163" s="85"/>
      <c r="G163" s="105"/>
      <c r="H163" s="96"/>
    </row>
    <row r="164" spans="1:8" x14ac:dyDescent="0.25">
      <c r="A164" s="84"/>
      <c r="B164" s="85"/>
      <c r="G164" s="105"/>
      <c r="H164" s="96"/>
    </row>
    <row r="165" spans="1:8" x14ac:dyDescent="0.25">
      <c r="A165" s="84"/>
      <c r="B165" s="85"/>
      <c r="G165" s="105"/>
      <c r="H165" s="96"/>
    </row>
    <row r="166" spans="1:8" x14ac:dyDescent="0.25">
      <c r="A166" s="84"/>
      <c r="G166" s="105"/>
      <c r="H166" s="96"/>
    </row>
    <row r="167" spans="1:8" x14ac:dyDescent="0.25">
      <c r="A167" s="84"/>
      <c r="B167" s="85"/>
      <c r="G167" s="105"/>
      <c r="H167" s="96"/>
    </row>
    <row r="168" spans="1:8" x14ac:dyDescent="0.25">
      <c r="A168" s="84"/>
      <c r="B168" s="85"/>
      <c r="G168" s="105"/>
      <c r="H168" s="96"/>
    </row>
    <row r="169" spans="1:8" x14ac:dyDescent="0.25">
      <c r="A169" s="84"/>
      <c r="B169" s="85"/>
      <c r="G169" s="105"/>
      <c r="H169" s="96"/>
    </row>
    <row r="170" spans="1:8" x14ac:dyDescent="0.25">
      <c r="A170" s="47"/>
      <c r="B170" s="85"/>
      <c r="G170" s="106"/>
      <c r="H170" s="107"/>
    </row>
    <row r="171" spans="1:8" x14ac:dyDescent="0.25">
      <c r="A171" s="84"/>
      <c r="B171" s="85"/>
      <c r="G171" s="105"/>
      <c r="H171" s="96"/>
    </row>
    <row r="172" spans="1:8" x14ac:dyDescent="0.25">
      <c r="A172" s="84"/>
      <c r="B172" s="85"/>
      <c r="G172" s="105"/>
      <c r="H172" s="96"/>
    </row>
    <row r="173" spans="1:8" x14ac:dyDescent="0.25">
      <c r="A173" s="84"/>
      <c r="B173" s="85"/>
      <c r="G173" s="105"/>
      <c r="H173" s="96"/>
    </row>
    <row r="174" spans="1:8" x14ac:dyDescent="0.25">
      <c r="A174" s="84"/>
      <c r="B174" s="85"/>
      <c r="G174" s="105"/>
      <c r="H174" s="96"/>
    </row>
    <row r="175" spans="1:8" x14ac:dyDescent="0.25">
      <c r="A175" s="84"/>
      <c r="B175" s="85"/>
      <c r="G175" s="105"/>
      <c r="H175" s="96"/>
    </row>
    <row r="176" spans="1:8" x14ac:dyDescent="0.25">
      <c r="A176" s="47"/>
      <c r="B176" s="85"/>
      <c r="G176" s="106"/>
      <c r="H176" s="107"/>
    </row>
    <row r="177" spans="1:8" x14ac:dyDescent="0.25">
      <c r="A177" s="84"/>
      <c r="B177" s="85"/>
      <c r="G177" s="105"/>
      <c r="H177" s="96"/>
    </row>
    <row r="178" spans="1:8" x14ac:dyDescent="0.25">
      <c r="G178" s="105"/>
      <c r="H178" s="96"/>
    </row>
    <row r="179" spans="1:8" x14ac:dyDescent="0.25">
      <c r="A179" s="47"/>
      <c r="G179" s="106"/>
      <c r="H179" s="107"/>
    </row>
  </sheetData>
  <mergeCells count="11">
    <mergeCell ref="A93:F93"/>
    <mergeCell ref="L3:S41"/>
    <mergeCell ref="C142:F142"/>
    <mergeCell ref="A141:F141"/>
    <mergeCell ref="A118:F118"/>
    <mergeCell ref="C1:G1"/>
    <mergeCell ref="C2:G2"/>
    <mergeCell ref="C3:G3"/>
    <mergeCell ref="A10:F10"/>
    <mergeCell ref="A67:F67"/>
    <mergeCell ref="A32:F32"/>
  </mergeCells>
  <phoneticPr fontId="2" type="noConversion"/>
  <pageMargins left="0.75" right="0.75" top="1" bottom="1" header="0.5" footer="0.5"/>
  <pageSetup paperSize="17" scale="3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3"/>
  <sheetViews>
    <sheetView topLeftCell="B1" zoomScale="90" zoomScaleNormal="90" workbookViewId="0">
      <selection activeCell="J20" sqref="J20"/>
    </sheetView>
  </sheetViews>
  <sheetFormatPr defaultRowHeight="13.2" x14ac:dyDescent="0.25"/>
  <cols>
    <col min="1" max="1" width="28" customWidth="1"/>
    <col min="2" max="2" width="47.5546875" customWidth="1"/>
    <col min="3" max="38" width="4.6640625" customWidth="1"/>
  </cols>
  <sheetData>
    <row r="1" spans="1:38" ht="21" x14ac:dyDescent="0.25">
      <c r="A1" s="134" t="s">
        <v>33</v>
      </c>
      <c r="B1" s="135"/>
      <c r="C1" s="135"/>
      <c r="D1" s="135"/>
      <c r="E1" s="135"/>
      <c r="F1" s="135"/>
      <c r="G1" s="135"/>
      <c r="H1" s="135"/>
      <c r="I1" s="135"/>
      <c r="J1" s="135"/>
      <c r="K1" s="135"/>
      <c r="L1" s="135"/>
      <c r="M1" s="135"/>
      <c r="N1" s="135"/>
      <c r="O1" s="135"/>
      <c r="P1" s="135"/>
      <c r="Q1" s="135"/>
      <c r="R1" s="135"/>
      <c r="S1" s="135"/>
      <c r="T1" s="135"/>
    </row>
    <row r="2" spans="1:38" ht="17.399999999999999" x14ac:dyDescent="0.3">
      <c r="B2" s="141" t="s">
        <v>75</v>
      </c>
      <c r="C2" s="141"/>
      <c r="D2" s="142"/>
      <c r="E2" s="141"/>
      <c r="F2" s="141"/>
      <c r="G2" s="141"/>
      <c r="H2" s="141"/>
    </row>
    <row r="3" spans="1:38" ht="17.399999999999999" x14ac:dyDescent="0.3">
      <c r="B3" s="141" t="s">
        <v>76</v>
      </c>
      <c r="C3" s="141"/>
      <c r="D3" s="142"/>
      <c r="E3" s="141"/>
      <c r="F3" s="141"/>
      <c r="G3" s="141"/>
      <c r="H3" s="141"/>
    </row>
    <row r="4" spans="1:38" ht="18" thickBot="1" x14ac:dyDescent="0.35">
      <c r="B4" s="4"/>
      <c r="C4" s="4"/>
      <c r="D4" s="33"/>
      <c r="E4" s="4"/>
      <c r="F4" s="4"/>
      <c r="G4" s="4"/>
      <c r="H4" s="4"/>
    </row>
    <row r="5" spans="1:38" ht="13.8" thickBot="1" x14ac:dyDescent="0.3">
      <c r="C5" s="39" t="s">
        <v>24</v>
      </c>
      <c r="D5" s="40"/>
      <c r="E5" s="40"/>
      <c r="F5" s="40"/>
      <c r="G5" s="40"/>
      <c r="H5" s="40"/>
      <c r="I5" s="40"/>
      <c r="J5" s="40"/>
      <c r="K5" s="40"/>
      <c r="L5" s="40"/>
      <c r="M5" s="40"/>
      <c r="N5" s="40"/>
      <c r="O5" s="40"/>
      <c r="P5" s="40"/>
      <c r="Q5" s="40"/>
      <c r="R5" s="40"/>
      <c r="S5" s="40"/>
      <c r="T5" s="40"/>
      <c r="U5" s="40"/>
      <c r="V5" s="40"/>
      <c r="W5" s="40"/>
      <c r="X5" s="136"/>
      <c r="Y5" s="136"/>
      <c r="Z5" s="136"/>
      <c r="AA5" s="136"/>
      <c r="AB5" s="136"/>
      <c r="AC5" s="136"/>
      <c r="AD5" s="136"/>
      <c r="AE5" s="136"/>
      <c r="AF5" s="136"/>
      <c r="AG5" s="136"/>
      <c r="AH5" s="136"/>
      <c r="AI5" s="136"/>
      <c r="AJ5" s="136"/>
      <c r="AK5" s="136"/>
      <c r="AL5" s="137"/>
    </row>
    <row r="6" spans="1:38" ht="31.2" x14ac:dyDescent="0.25">
      <c r="A6" s="34" t="s">
        <v>22</v>
      </c>
      <c r="B6" s="35" t="s">
        <v>23</v>
      </c>
      <c r="C6" s="36">
        <v>1</v>
      </c>
      <c r="D6" s="36">
        <f>C6+1</f>
        <v>2</v>
      </c>
      <c r="E6" s="36">
        <f t="shared" ref="E6:Z6" si="0">D6+1</f>
        <v>3</v>
      </c>
      <c r="F6" s="36">
        <f t="shared" si="0"/>
        <v>4</v>
      </c>
      <c r="G6" s="36">
        <f t="shared" si="0"/>
        <v>5</v>
      </c>
      <c r="H6" s="36">
        <f t="shared" si="0"/>
        <v>6</v>
      </c>
      <c r="I6" s="36">
        <f t="shared" si="0"/>
        <v>7</v>
      </c>
      <c r="J6" s="36">
        <f t="shared" si="0"/>
        <v>8</v>
      </c>
      <c r="K6" s="36">
        <f t="shared" si="0"/>
        <v>9</v>
      </c>
      <c r="L6" s="36">
        <f t="shared" si="0"/>
        <v>10</v>
      </c>
      <c r="M6" s="36">
        <f t="shared" si="0"/>
        <v>11</v>
      </c>
      <c r="N6" s="36">
        <f t="shared" si="0"/>
        <v>12</v>
      </c>
      <c r="O6" s="36">
        <f t="shared" si="0"/>
        <v>13</v>
      </c>
      <c r="P6" s="36">
        <f t="shared" si="0"/>
        <v>14</v>
      </c>
      <c r="Q6" s="36">
        <f t="shared" si="0"/>
        <v>15</v>
      </c>
      <c r="R6" s="36">
        <f t="shared" si="0"/>
        <v>16</v>
      </c>
      <c r="S6" s="36">
        <f t="shared" si="0"/>
        <v>17</v>
      </c>
      <c r="T6" s="36">
        <f t="shared" si="0"/>
        <v>18</v>
      </c>
      <c r="U6" s="36">
        <f t="shared" si="0"/>
        <v>19</v>
      </c>
      <c r="V6" s="36">
        <f t="shared" si="0"/>
        <v>20</v>
      </c>
      <c r="W6" s="36">
        <f t="shared" si="0"/>
        <v>21</v>
      </c>
      <c r="X6" s="36">
        <f t="shared" si="0"/>
        <v>22</v>
      </c>
      <c r="Y6" s="56">
        <f t="shared" si="0"/>
        <v>23</v>
      </c>
      <c r="Z6" s="57">
        <f t="shared" si="0"/>
        <v>24</v>
      </c>
      <c r="AA6" s="58">
        <v>25</v>
      </c>
      <c r="AB6" s="58">
        <v>26</v>
      </c>
      <c r="AC6" s="58">
        <v>27</v>
      </c>
      <c r="AD6" s="58">
        <v>28</v>
      </c>
      <c r="AE6" s="58">
        <v>29</v>
      </c>
      <c r="AF6" s="58">
        <v>30</v>
      </c>
      <c r="AG6" s="58">
        <v>31</v>
      </c>
      <c r="AH6" s="58">
        <v>32</v>
      </c>
      <c r="AI6" s="58">
        <v>33</v>
      </c>
      <c r="AJ6" s="58">
        <v>34</v>
      </c>
      <c r="AK6" s="58">
        <v>35</v>
      </c>
      <c r="AL6" s="58">
        <v>36</v>
      </c>
    </row>
    <row r="7" spans="1:38" ht="15.6" x14ac:dyDescent="0.25">
      <c r="A7" s="71"/>
      <c r="B7" s="70" t="s">
        <v>77</v>
      </c>
      <c r="C7" s="138">
        <v>2016</v>
      </c>
      <c r="D7" s="139"/>
      <c r="E7" s="140"/>
      <c r="F7" s="138">
        <v>2017</v>
      </c>
      <c r="G7" s="139"/>
      <c r="H7" s="139"/>
      <c r="I7" s="139"/>
      <c r="J7" s="139"/>
      <c r="K7" s="139"/>
      <c r="L7" s="139"/>
      <c r="M7" s="139"/>
      <c r="N7" s="139"/>
      <c r="O7" s="139"/>
      <c r="P7" s="139"/>
      <c r="Q7" s="140"/>
      <c r="R7" s="138">
        <v>2018</v>
      </c>
      <c r="S7" s="139"/>
      <c r="T7" s="139"/>
      <c r="U7" s="139"/>
      <c r="V7" s="139"/>
      <c r="W7" s="139"/>
      <c r="X7" s="139"/>
      <c r="Y7" s="139"/>
      <c r="Z7" s="139"/>
      <c r="AA7" s="139"/>
      <c r="AB7" s="139"/>
      <c r="AC7" s="140"/>
      <c r="AD7" s="138">
        <v>2019</v>
      </c>
      <c r="AE7" s="139"/>
      <c r="AF7" s="139"/>
      <c r="AG7" s="139"/>
      <c r="AH7" s="139"/>
      <c r="AI7" s="139"/>
      <c r="AJ7" s="139"/>
      <c r="AK7" s="139"/>
      <c r="AL7" s="140"/>
    </row>
    <row r="8" spans="1:38" ht="15.6" x14ac:dyDescent="0.25">
      <c r="A8" s="71"/>
      <c r="B8" s="70" t="s">
        <v>78</v>
      </c>
      <c r="C8" s="56" t="s">
        <v>79</v>
      </c>
      <c r="D8" s="56" t="s">
        <v>80</v>
      </c>
      <c r="E8" s="56" t="s">
        <v>81</v>
      </c>
      <c r="F8" s="56" t="s">
        <v>82</v>
      </c>
      <c r="G8" s="56" t="s">
        <v>83</v>
      </c>
      <c r="H8" s="56" t="s">
        <v>84</v>
      </c>
      <c r="I8" s="56" t="s">
        <v>85</v>
      </c>
      <c r="J8" s="56" t="s">
        <v>84</v>
      </c>
      <c r="K8" s="56" t="s">
        <v>82</v>
      </c>
      <c r="L8" s="56" t="s">
        <v>82</v>
      </c>
      <c r="M8" s="56" t="s">
        <v>85</v>
      </c>
      <c r="N8" s="56" t="s">
        <v>86</v>
      </c>
      <c r="O8" s="56" t="s">
        <v>79</v>
      </c>
      <c r="P8" s="56" t="s">
        <v>80</v>
      </c>
      <c r="Q8" s="56" t="s">
        <v>81</v>
      </c>
      <c r="R8" s="56" t="s">
        <v>82</v>
      </c>
      <c r="S8" s="56" t="s">
        <v>83</v>
      </c>
      <c r="T8" s="56" t="s">
        <v>84</v>
      </c>
      <c r="U8" s="56" t="s">
        <v>85</v>
      </c>
      <c r="V8" s="56" t="s">
        <v>84</v>
      </c>
      <c r="W8" s="56" t="s">
        <v>82</v>
      </c>
      <c r="X8" s="56" t="s">
        <v>82</v>
      </c>
      <c r="Y8" s="56" t="s">
        <v>85</v>
      </c>
      <c r="Z8" s="57" t="s">
        <v>86</v>
      </c>
      <c r="AA8" s="58" t="s">
        <v>79</v>
      </c>
      <c r="AB8" s="58" t="s">
        <v>80</v>
      </c>
      <c r="AC8" s="58" t="s">
        <v>81</v>
      </c>
      <c r="AD8" s="58" t="s">
        <v>82</v>
      </c>
      <c r="AE8" s="58" t="s">
        <v>83</v>
      </c>
      <c r="AF8" s="58" t="s">
        <v>84</v>
      </c>
      <c r="AG8" s="58" t="s">
        <v>85</v>
      </c>
      <c r="AH8" s="58" t="s">
        <v>84</v>
      </c>
      <c r="AI8" s="58" t="s">
        <v>82</v>
      </c>
      <c r="AJ8" s="58" t="s">
        <v>82</v>
      </c>
      <c r="AK8" s="58" t="s">
        <v>85</v>
      </c>
      <c r="AL8" s="58" t="s">
        <v>86</v>
      </c>
    </row>
    <row r="9" spans="1:38" ht="15.6" x14ac:dyDescent="0.25">
      <c r="A9" s="69" t="s">
        <v>73</v>
      </c>
      <c r="B9" s="70"/>
      <c r="C9" s="74"/>
      <c r="D9" s="74"/>
      <c r="E9" s="74"/>
      <c r="F9" s="74"/>
      <c r="G9" s="74"/>
      <c r="H9" s="74"/>
      <c r="I9" s="54"/>
      <c r="J9" s="54"/>
      <c r="K9" s="54"/>
      <c r="L9" s="54"/>
      <c r="M9" s="54"/>
      <c r="N9" s="54"/>
      <c r="O9" s="54"/>
      <c r="P9" s="54"/>
      <c r="Q9" s="54"/>
      <c r="R9" s="54"/>
      <c r="S9" s="54"/>
      <c r="T9" s="54"/>
      <c r="U9" s="54"/>
      <c r="V9" s="54"/>
      <c r="W9" s="54"/>
      <c r="X9" s="54"/>
      <c r="Y9" s="54"/>
      <c r="Z9" s="54"/>
      <c r="AA9" s="54"/>
      <c r="AB9" s="54"/>
      <c r="AC9" s="54"/>
      <c r="AD9" s="54"/>
      <c r="AE9" s="54"/>
      <c r="AF9" s="54"/>
      <c r="AG9" s="54"/>
      <c r="AH9" s="54"/>
      <c r="AI9" s="38"/>
      <c r="AJ9" s="38"/>
      <c r="AK9" s="38"/>
      <c r="AL9" s="38"/>
    </row>
    <row r="10" spans="1:38" ht="15.6" x14ac:dyDescent="0.25">
      <c r="A10" s="71"/>
      <c r="B10" s="70" t="s">
        <v>197</v>
      </c>
      <c r="C10" s="56"/>
      <c r="D10" s="56"/>
      <c r="E10" s="56"/>
      <c r="F10" s="56"/>
      <c r="G10" s="56"/>
      <c r="H10" s="56"/>
      <c r="I10" s="54"/>
      <c r="J10" s="56"/>
      <c r="K10" s="56"/>
      <c r="L10" s="56"/>
      <c r="M10" s="56"/>
      <c r="N10" s="56"/>
      <c r="O10" s="56"/>
      <c r="P10" s="56"/>
      <c r="Q10" s="56"/>
      <c r="R10" s="56"/>
      <c r="S10" s="56"/>
      <c r="T10" s="56"/>
      <c r="U10" s="56"/>
      <c r="V10" s="56"/>
      <c r="W10" s="56"/>
      <c r="X10" s="56"/>
      <c r="Y10" s="56"/>
      <c r="Z10" s="57"/>
      <c r="AA10" s="58"/>
      <c r="AB10" s="58"/>
      <c r="AC10" s="58"/>
      <c r="AD10" s="58"/>
      <c r="AE10" s="58"/>
      <c r="AF10" s="38"/>
      <c r="AG10" s="38"/>
      <c r="AH10" s="38"/>
      <c r="AI10" s="38"/>
      <c r="AJ10" s="38"/>
      <c r="AK10" s="38"/>
      <c r="AL10" s="38"/>
    </row>
    <row r="11" spans="1:38" ht="15.6" x14ac:dyDescent="0.25">
      <c r="A11" s="69"/>
      <c r="B11" s="70"/>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38"/>
      <c r="AK11" s="38"/>
      <c r="AL11" s="38"/>
    </row>
    <row r="12" spans="1:38" ht="34.950000000000003" customHeight="1" x14ac:dyDescent="0.25">
      <c r="A12" s="69"/>
      <c r="B12" s="77" t="s">
        <v>198</v>
      </c>
      <c r="C12" s="56"/>
      <c r="D12" s="56"/>
      <c r="E12" s="56"/>
      <c r="F12" s="56"/>
      <c r="G12" s="56"/>
      <c r="H12" s="56"/>
      <c r="I12" s="56"/>
      <c r="J12" s="54"/>
      <c r="K12" s="54"/>
      <c r="L12" s="54"/>
      <c r="M12" s="54"/>
      <c r="N12" s="54"/>
      <c r="O12" s="54"/>
      <c r="P12" s="54"/>
      <c r="Q12" s="54"/>
      <c r="R12" s="56"/>
      <c r="S12" s="56"/>
      <c r="T12" s="56"/>
      <c r="U12" s="56"/>
      <c r="V12" s="56"/>
      <c r="W12" s="56"/>
      <c r="X12" s="56"/>
      <c r="Y12" s="56"/>
      <c r="Z12" s="56"/>
      <c r="AA12" s="56"/>
      <c r="AB12" s="56"/>
      <c r="AC12" s="56"/>
      <c r="AD12" s="56"/>
      <c r="AE12" s="56"/>
      <c r="AF12" s="56"/>
      <c r="AG12" s="56"/>
      <c r="AH12" s="56"/>
      <c r="AI12" s="56"/>
      <c r="AJ12" s="38"/>
      <c r="AK12" s="38"/>
      <c r="AL12" s="38"/>
    </row>
    <row r="13" spans="1:38" ht="15.6" x14ac:dyDescent="0.25">
      <c r="A13" s="71"/>
      <c r="B13" s="72" t="s">
        <v>194</v>
      </c>
      <c r="C13" s="56"/>
      <c r="D13" s="56"/>
      <c r="E13" s="56"/>
      <c r="F13" s="56"/>
      <c r="G13" s="56"/>
      <c r="H13" s="56"/>
      <c r="I13" s="56"/>
      <c r="J13" s="118"/>
      <c r="K13" s="118"/>
      <c r="L13" s="118"/>
      <c r="M13" s="118"/>
      <c r="N13" s="118"/>
      <c r="O13" s="118"/>
      <c r="P13" s="56"/>
      <c r="Q13" s="56"/>
      <c r="R13" s="56"/>
      <c r="S13" s="56"/>
      <c r="T13" s="56"/>
      <c r="U13" s="56"/>
      <c r="V13" s="56"/>
      <c r="W13" s="56"/>
      <c r="X13" s="56"/>
      <c r="Y13" s="56"/>
      <c r="Z13" s="56"/>
      <c r="AA13" s="56"/>
      <c r="AB13" s="56"/>
      <c r="AC13" s="56"/>
      <c r="AD13" s="56"/>
      <c r="AE13" s="56"/>
      <c r="AF13" s="56"/>
      <c r="AG13" s="56"/>
      <c r="AH13" s="56"/>
      <c r="AI13" s="56"/>
      <c r="AJ13" s="38"/>
      <c r="AK13" s="38"/>
      <c r="AL13" s="38"/>
    </row>
    <row r="14" spans="1:38" ht="15.6" x14ac:dyDescent="0.25">
      <c r="A14" s="71"/>
      <c r="B14" s="72" t="s">
        <v>195</v>
      </c>
      <c r="C14" s="56"/>
      <c r="D14" s="56"/>
      <c r="E14" s="56"/>
      <c r="F14" s="56"/>
      <c r="G14" s="56"/>
      <c r="H14" s="56"/>
      <c r="I14" s="56"/>
      <c r="J14" s="56"/>
      <c r="K14" s="56"/>
      <c r="L14" s="56"/>
      <c r="M14" s="56"/>
      <c r="N14" s="56"/>
      <c r="O14" s="118"/>
      <c r="P14" s="118"/>
      <c r="Q14" s="56"/>
      <c r="R14" s="56"/>
      <c r="S14" s="56"/>
      <c r="T14" s="56"/>
      <c r="U14" s="56"/>
      <c r="V14" s="56"/>
      <c r="W14" s="56"/>
      <c r="X14" s="56"/>
      <c r="Y14" s="56"/>
      <c r="Z14" s="56"/>
      <c r="AA14" s="56"/>
      <c r="AB14" s="56"/>
      <c r="AC14" s="56"/>
      <c r="AD14" s="56"/>
      <c r="AE14" s="56"/>
      <c r="AF14" s="56"/>
      <c r="AG14" s="56"/>
      <c r="AH14" s="56"/>
      <c r="AI14" s="56"/>
      <c r="AJ14" s="38"/>
      <c r="AK14" s="38"/>
      <c r="AL14" s="38"/>
    </row>
    <row r="15" spans="1:38" ht="15.6" x14ac:dyDescent="0.25">
      <c r="A15" s="71"/>
      <c r="B15" s="72" t="s">
        <v>196</v>
      </c>
      <c r="C15" s="56"/>
      <c r="D15" s="56"/>
      <c r="E15" s="56"/>
      <c r="F15" s="56"/>
      <c r="G15" s="56"/>
      <c r="H15" s="56"/>
      <c r="I15" s="56"/>
      <c r="J15" s="56"/>
      <c r="K15" s="56"/>
      <c r="L15" s="56"/>
      <c r="M15" s="56"/>
      <c r="N15" s="56"/>
      <c r="O15" s="56"/>
      <c r="P15" s="118"/>
      <c r="Q15" s="118"/>
      <c r="R15" s="56"/>
      <c r="S15" s="56"/>
      <c r="T15" s="56"/>
      <c r="U15" s="56"/>
      <c r="V15" s="56"/>
      <c r="W15" s="56"/>
      <c r="X15" s="56"/>
      <c r="Y15" s="56"/>
      <c r="Z15" s="56"/>
      <c r="AA15" s="56"/>
      <c r="AB15" s="56"/>
      <c r="AC15" s="56"/>
      <c r="AD15" s="56"/>
      <c r="AE15" s="56"/>
      <c r="AF15" s="56"/>
      <c r="AG15" s="56"/>
      <c r="AH15" s="56"/>
      <c r="AI15" s="56"/>
      <c r="AJ15" s="38"/>
      <c r="AK15" s="38"/>
      <c r="AL15" s="38"/>
    </row>
    <row r="16" spans="1:38" ht="15.6" x14ac:dyDescent="0.25">
      <c r="A16" s="69"/>
      <c r="B16" s="72"/>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38"/>
      <c r="AK16" s="38"/>
      <c r="AL16" s="38"/>
    </row>
    <row r="17" spans="1:38" ht="15.6" x14ac:dyDescent="0.25">
      <c r="A17" s="69"/>
      <c r="B17" s="70" t="s">
        <v>199</v>
      </c>
      <c r="C17" s="73"/>
      <c r="D17" s="56"/>
      <c r="E17" s="56"/>
      <c r="F17" s="56"/>
      <c r="G17" s="56"/>
      <c r="H17" s="56"/>
      <c r="I17" s="54"/>
      <c r="J17" s="54"/>
      <c r="K17" s="54"/>
      <c r="L17" s="54"/>
      <c r="M17" s="54"/>
      <c r="N17" s="54"/>
      <c r="O17" s="54"/>
      <c r="P17" s="54"/>
      <c r="Q17" s="56"/>
      <c r="R17" s="56"/>
      <c r="S17" s="56"/>
      <c r="T17" s="56"/>
      <c r="U17" s="56"/>
      <c r="V17" s="56"/>
      <c r="W17" s="56"/>
      <c r="X17" s="56"/>
      <c r="Y17" s="56"/>
      <c r="Z17" s="56"/>
      <c r="AA17" s="56"/>
      <c r="AB17" s="56"/>
      <c r="AC17" s="56"/>
      <c r="AD17" s="56"/>
      <c r="AE17" s="56"/>
      <c r="AF17" s="56"/>
      <c r="AG17" s="56"/>
      <c r="AH17" s="56"/>
      <c r="AI17" s="56"/>
      <c r="AJ17" s="38"/>
      <c r="AK17" s="38"/>
      <c r="AL17" s="38"/>
    </row>
    <row r="18" spans="1:38" ht="15.6" x14ac:dyDescent="0.25">
      <c r="A18" s="69"/>
      <c r="B18" s="75" t="s">
        <v>200</v>
      </c>
      <c r="C18" s="56"/>
      <c r="D18" s="56"/>
      <c r="E18" s="56"/>
      <c r="F18" s="56"/>
      <c r="G18" s="56"/>
      <c r="H18" s="56"/>
      <c r="I18" s="118"/>
      <c r="J18" s="118"/>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38"/>
      <c r="AK18" s="38"/>
      <c r="AL18" s="38"/>
    </row>
    <row r="19" spans="1:38" ht="15.6" x14ac:dyDescent="0.25">
      <c r="A19" s="69"/>
      <c r="B19" s="75" t="s">
        <v>201</v>
      </c>
      <c r="C19" s="56"/>
      <c r="D19" s="56"/>
      <c r="E19" s="56"/>
      <c r="F19" s="56"/>
      <c r="G19" s="56"/>
      <c r="H19" s="56"/>
      <c r="I19" s="56"/>
      <c r="J19" s="118"/>
      <c r="K19" s="118"/>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38"/>
      <c r="AK19" s="38"/>
      <c r="AL19" s="38"/>
    </row>
    <row r="20" spans="1:38" ht="15.6" x14ac:dyDescent="0.25">
      <c r="A20" s="69"/>
      <c r="B20" s="75" t="s">
        <v>202</v>
      </c>
      <c r="C20" s="56"/>
      <c r="D20" s="56"/>
      <c r="E20" s="56"/>
      <c r="F20" s="56"/>
      <c r="G20" s="56"/>
      <c r="H20" s="56"/>
      <c r="I20" s="56"/>
      <c r="J20" s="121"/>
      <c r="K20" s="118"/>
      <c r="L20" s="118"/>
      <c r="M20" s="56"/>
      <c r="N20" s="56"/>
      <c r="O20" s="56"/>
      <c r="P20" s="56"/>
      <c r="Q20" s="56"/>
      <c r="R20" s="56"/>
      <c r="S20" s="56"/>
      <c r="T20" s="56"/>
      <c r="U20" s="56"/>
      <c r="V20" s="56"/>
      <c r="W20" s="56"/>
      <c r="X20" s="56"/>
      <c r="Y20" s="56"/>
      <c r="Z20" s="56"/>
      <c r="AA20" s="56"/>
      <c r="AB20" s="56"/>
      <c r="AC20" s="56"/>
      <c r="AD20" s="56"/>
      <c r="AE20" s="56"/>
      <c r="AF20" s="56"/>
      <c r="AG20" s="56"/>
      <c r="AH20" s="56"/>
      <c r="AI20" s="56"/>
      <c r="AJ20" s="38"/>
      <c r="AK20" s="38"/>
      <c r="AL20" s="38"/>
    </row>
    <row r="21" spans="1:38" ht="15" customHeight="1" x14ac:dyDescent="0.25">
      <c r="A21" s="69"/>
      <c r="B21" s="72" t="s">
        <v>203</v>
      </c>
      <c r="C21" s="56"/>
      <c r="D21" s="56"/>
      <c r="E21" s="56"/>
      <c r="F21" s="56"/>
      <c r="G21" s="56"/>
      <c r="H21" s="56"/>
      <c r="I21" s="118"/>
      <c r="J21" s="118"/>
      <c r="K21" s="118"/>
      <c r="L21" s="118"/>
      <c r="M21" s="56"/>
      <c r="N21" s="56"/>
      <c r="O21" s="56"/>
      <c r="P21" s="56"/>
      <c r="Q21" s="56"/>
      <c r="R21" s="56"/>
      <c r="S21" s="56"/>
      <c r="T21" s="56"/>
      <c r="U21" s="56"/>
      <c r="V21" s="56"/>
      <c r="W21" s="56"/>
      <c r="X21" s="56"/>
      <c r="Y21" s="56"/>
      <c r="Z21" s="56"/>
      <c r="AA21" s="56"/>
      <c r="AB21" s="56"/>
      <c r="AC21" s="56"/>
      <c r="AD21" s="56"/>
      <c r="AE21" s="56"/>
      <c r="AF21" s="56"/>
      <c r="AG21" s="56"/>
      <c r="AH21" s="56"/>
      <c r="AI21" s="56"/>
      <c r="AJ21" s="38"/>
      <c r="AK21" s="38"/>
      <c r="AL21" s="38"/>
    </row>
    <row r="22" spans="1:38" ht="15.6" x14ac:dyDescent="0.25">
      <c r="A22" s="69"/>
      <c r="B22" s="72" t="s">
        <v>205</v>
      </c>
      <c r="C22" s="56"/>
      <c r="D22" s="56"/>
      <c r="E22" s="56"/>
      <c r="F22" s="56"/>
      <c r="G22" s="56"/>
      <c r="H22" s="56"/>
      <c r="I22" s="56"/>
      <c r="J22" s="118"/>
      <c r="K22" s="118"/>
      <c r="L22" s="118"/>
      <c r="M22" s="56"/>
      <c r="N22" s="56"/>
      <c r="O22" s="56"/>
      <c r="P22" s="56"/>
      <c r="Q22" s="56"/>
      <c r="R22" s="56"/>
      <c r="S22" s="56"/>
      <c r="T22" s="56"/>
      <c r="U22" s="56"/>
      <c r="V22" s="56"/>
      <c r="W22" s="56"/>
      <c r="X22" s="56"/>
      <c r="Y22" s="56"/>
      <c r="Z22" s="56"/>
      <c r="AA22" s="56"/>
      <c r="AB22" s="56"/>
      <c r="AC22" s="56"/>
      <c r="AD22" s="56"/>
      <c r="AE22" s="56"/>
      <c r="AF22" s="56"/>
      <c r="AG22" s="56"/>
      <c r="AH22" s="56"/>
      <c r="AI22" s="56"/>
      <c r="AJ22" s="38"/>
      <c r="AK22" s="38"/>
      <c r="AL22" s="38"/>
    </row>
    <row r="23" spans="1:38" ht="15.6" x14ac:dyDescent="0.25">
      <c r="A23" s="76"/>
      <c r="B23" s="72" t="s">
        <v>207</v>
      </c>
      <c r="C23" s="56"/>
      <c r="D23" s="56"/>
      <c r="E23" s="56"/>
      <c r="F23" s="56"/>
      <c r="G23" s="56"/>
      <c r="H23" s="56"/>
      <c r="I23" s="118"/>
      <c r="J23" s="118"/>
      <c r="K23" s="118"/>
      <c r="L23" s="118"/>
      <c r="M23" s="118"/>
      <c r="N23" s="118"/>
      <c r="O23" s="118"/>
      <c r="P23" s="56"/>
      <c r="Q23" s="56"/>
      <c r="R23" s="56"/>
      <c r="S23" s="56"/>
      <c r="T23" s="56"/>
      <c r="U23" s="56"/>
      <c r="V23" s="56"/>
      <c r="W23" s="56"/>
      <c r="X23" s="56"/>
      <c r="Y23" s="56"/>
      <c r="Z23" s="56"/>
      <c r="AA23" s="56"/>
      <c r="AB23" s="56"/>
      <c r="AC23" s="56"/>
      <c r="AD23" s="56"/>
      <c r="AE23" s="56"/>
      <c r="AF23" s="56"/>
      <c r="AG23" s="56"/>
      <c r="AH23" s="56"/>
      <c r="AI23" s="56"/>
      <c r="AJ23" s="38"/>
      <c r="AK23" s="38"/>
      <c r="AL23" s="38"/>
    </row>
    <row r="24" spans="1:38" ht="15.6" x14ac:dyDescent="0.25">
      <c r="A24" s="69"/>
      <c r="B24" s="72" t="s">
        <v>204</v>
      </c>
      <c r="C24" s="56"/>
      <c r="D24" s="56"/>
      <c r="E24" s="56"/>
      <c r="F24" s="56"/>
      <c r="G24" s="56"/>
      <c r="H24" s="56"/>
      <c r="I24" s="118"/>
      <c r="J24" s="118"/>
      <c r="K24" s="118"/>
      <c r="L24" s="118"/>
      <c r="M24" s="56"/>
      <c r="N24" s="56"/>
      <c r="O24" s="56"/>
      <c r="P24" s="56"/>
      <c r="Q24" s="56"/>
      <c r="R24" s="56"/>
      <c r="S24" s="56"/>
      <c r="T24" s="56"/>
      <c r="U24" s="56"/>
      <c r="V24" s="56"/>
      <c r="W24" s="56"/>
      <c r="X24" s="56"/>
      <c r="Y24" s="56"/>
      <c r="Z24" s="56"/>
      <c r="AA24" s="56"/>
      <c r="AB24" s="56"/>
      <c r="AC24" s="56"/>
      <c r="AD24" s="56"/>
      <c r="AE24" s="56"/>
      <c r="AF24" s="56"/>
      <c r="AG24" s="56"/>
      <c r="AH24" s="56"/>
      <c r="AI24" s="56"/>
      <c r="AJ24" s="38"/>
      <c r="AK24" s="38"/>
      <c r="AL24" s="38"/>
    </row>
    <row r="25" spans="1:38" ht="15.6" x14ac:dyDescent="0.25">
      <c r="A25" s="69"/>
      <c r="B25" s="72" t="s">
        <v>206</v>
      </c>
      <c r="C25" s="56"/>
      <c r="D25" s="56"/>
      <c r="E25" s="56"/>
      <c r="F25" s="56"/>
      <c r="G25" s="56"/>
      <c r="H25" s="56"/>
      <c r="I25" s="118"/>
      <c r="J25" s="118"/>
      <c r="K25" s="118"/>
      <c r="L25" s="119"/>
      <c r="M25" s="56"/>
      <c r="N25" s="56"/>
      <c r="O25" s="56"/>
      <c r="P25" s="56"/>
      <c r="Q25" s="56"/>
      <c r="R25" s="56"/>
      <c r="S25" s="56"/>
      <c r="T25" s="56"/>
      <c r="U25" s="56"/>
      <c r="V25" s="56"/>
      <c r="W25" s="56"/>
      <c r="X25" s="56"/>
      <c r="Y25" s="56"/>
      <c r="Z25" s="56"/>
      <c r="AA25" s="56"/>
      <c r="AB25" s="56"/>
      <c r="AC25" s="56"/>
      <c r="AD25" s="56"/>
      <c r="AE25" s="56"/>
      <c r="AF25" s="56"/>
      <c r="AG25" s="56"/>
      <c r="AH25" s="56"/>
      <c r="AI25" s="56"/>
      <c r="AJ25" s="38"/>
      <c r="AK25" s="38"/>
      <c r="AL25" s="38"/>
    </row>
    <row r="26" spans="1:38" ht="15.6" x14ac:dyDescent="0.25">
      <c r="A26" s="69"/>
      <c r="B26" s="72" t="s">
        <v>210</v>
      </c>
      <c r="C26" s="56"/>
      <c r="D26" s="56"/>
      <c r="E26" s="56"/>
      <c r="F26" s="56"/>
      <c r="G26" s="56"/>
      <c r="H26" s="56"/>
      <c r="I26" s="56"/>
      <c r="J26" s="56"/>
      <c r="K26" s="119"/>
      <c r="L26" s="119"/>
      <c r="M26" s="56"/>
      <c r="N26" s="56"/>
      <c r="O26" s="56"/>
      <c r="P26" s="56"/>
      <c r="Q26" s="56"/>
      <c r="R26" s="56"/>
      <c r="S26" s="56"/>
      <c r="T26" s="56"/>
      <c r="U26" s="56"/>
      <c r="V26" s="56"/>
      <c r="W26" s="56"/>
      <c r="X26" s="56"/>
      <c r="Y26" s="56"/>
      <c r="Z26" s="56"/>
      <c r="AA26" s="56"/>
      <c r="AB26" s="56"/>
      <c r="AC26" s="56"/>
      <c r="AD26" s="56"/>
      <c r="AE26" s="56"/>
      <c r="AF26" s="56"/>
      <c r="AG26" s="56"/>
      <c r="AH26" s="56"/>
      <c r="AI26" s="56"/>
      <c r="AJ26" s="38"/>
      <c r="AK26" s="38"/>
      <c r="AL26" s="38"/>
    </row>
    <row r="27" spans="1:38" ht="15.6" x14ac:dyDescent="0.25">
      <c r="A27" s="71"/>
      <c r="B27" s="75" t="s">
        <v>208</v>
      </c>
      <c r="C27" s="56"/>
      <c r="D27" s="56"/>
      <c r="E27" s="56"/>
      <c r="F27" s="56"/>
      <c r="G27" s="56"/>
      <c r="H27" s="56"/>
      <c r="I27" s="56"/>
      <c r="J27" s="56"/>
      <c r="K27" s="56"/>
      <c r="L27" s="56"/>
      <c r="M27" s="120"/>
      <c r="N27" s="120"/>
      <c r="O27" s="120"/>
      <c r="P27" s="120"/>
      <c r="Q27" s="56"/>
      <c r="R27" s="56"/>
      <c r="S27" s="56"/>
      <c r="T27" s="56"/>
      <c r="U27" s="56"/>
      <c r="V27" s="56"/>
      <c r="W27" s="56"/>
      <c r="X27" s="56"/>
      <c r="Y27" s="56"/>
      <c r="Z27" s="56"/>
      <c r="AA27" s="56"/>
      <c r="AB27" s="56"/>
      <c r="AC27" s="56"/>
      <c r="AD27" s="56"/>
      <c r="AE27" s="56"/>
      <c r="AF27" s="56"/>
      <c r="AG27" s="56"/>
      <c r="AH27" s="56"/>
      <c r="AI27" s="56"/>
      <c r="AJ27" s="38"/>
      <c r="AK27" s="38"/>
      <c r="AL27" s="38"/>
    </row>
    <row r="28" spans="1:38" ht="15.6" x14ac:dyDescent="0.25">
      <c r="A28" s="71"/>
      <c r="B28" s="75" t="s">
        <v>209</v>
      </c>
      <c r="C28" s="56"/>
      <c r="D28" s="56"/>
      <c r="E28" s="56"/>
      <c r="F28" s="56"/>
      <c r="G28" s="56"/>
      <c r="H28" s="56"/>
      <c r="I28" s="56"/>
      <c r="J28" s="56"/>
      <c r="K28" s="56"/>
      <c r="L28" s="56"/>
      <c r="M28" s="120"/>
      <c r="N28" s="120"/>
      <c r="O28" s="120"/>
      <c r="P28" s="120"/>
      <c r="Q28" s="56"/>
      <c r="R28" s="56"/>
      <c r="S28" s="56"/>
      <c r="T28" s="56"/>
      <c r="U28" s="56"/>
      <c r="V28" s="56"/>
      <c r="W28" s="56"/>
      <c r="X28" s="56"/>
      <c r="Y28" s="56"/>
      <c r="Z28" s="56"/>
      <c r="AA28" s="56"/>
      <c r="AB28" s="56"/>
      <c r="AC28" s="56"/>
      <c r="AD28" s="56"/>
      <c r="AE28" s="56"/>
      <c r="AF28" s="56"/>
      <c r="AG28" s="56"/>
      <c r="AH28" s="56"/>
      <c r="AI28" s="56"/>
      <c r="AJ28" s="38"/>
      <c r="AK28" s="38"/>
      <c r="AL28" s="38"/>
    </row>
    <row r="29" spans="1:38" ht="15.6" x14ac:dyDescent="0.25">
      <c r="A29" s="71"/>
      <c r="B29" s="75" t="s">
        <v>213</v>
      </c>
      <c r="C29" s="56"/>
      <c r="D29" s="56"/>
      <c r="E29" s="56"/>
      <c r="F29" s="56"/>
      <c r="G29" s="56"/>
      <c r="H29" s="56"/>
      <c r="I29" s="56"/>
      <c r="J29" s="56"/>
      <c r="K29" s="56"/>
      <c r="L29" s="56"/>
      <c r="M29" s="120"/>
      <c r="N29" s="120"/>
      <c r="O29" s="120"/>
      <c r="P29" s="120"/>
      <c r="Q29" s="56"/>
      <c r="R29" s="56"/>
      <c r="S29" s="56"/>
      <c r="T29" s="56"/>
      <c r="U29" s="56"/>
      <c r="V29" s="56"/>
      <c r="W29" s="56"/>
      <c r="X29" s="56"/>
      <c r="Y29" s="56"/>
      <c r="Z29" s="56"/>
      <c r="AA29" s="56"/>
      <c r="AB29" s="56"/>
      <c r="AC29" s="56"/>
      <c r="AD29" s="56"/>
      <c r="AE29" s="56"/>
      <c r="AF29" s="56"/>
      <c r="AG29" s="56"/>
      <c r="AH29" s="56"/>
      <c r="AI29" s="56"/>
      <c r="AJ29" s="38"/>
      <c r="AK29" s="38"/>
      <c r="AL29" s="38"/>
    </row>
    <row r="30" spans="1:38" ht="15.6" x14ac:dyDescent="0.25">
      <c r="A30" s="71"/>
      <c r="B30" s="7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38"/>
      <c r="AK30" s="38"/>
      <c r="AL30" s="38"/>
    </row>
    <row r="31" spans="1:38" ht="15.6" x14ac:dyDescent="0.25">
      <c r="A31" s="76"/>
      <c r="B31" s="70" t="s">
        <v>211</v>
      </c>
      <c r="C31" s="38"/>
      <c r="D31" s="56"/>
      <c r="E31" s="56"/>
      <c r="F31" s="56"/>
      <c r="G31" s="56"/>
      <c r="H31" s="56"/>
      <c r="I31" s="56"/>
      <c r="J31" s="56"/>
      <c r="K31" s="56"/>
      <c r="L31" s="56"/>
      <c r="M31" s="56"/>
      <c r="N31" s="56"/>
      <c r="O31" s="56"/>
      <c r="P31" s="54"/>
      <c r="Q31" s="54"/>
      <c r="R31" s="54"/>
      <c r="S31" s="54"/>
      <c r="T31" s="54"/>
      <c r="U31" s="54"/>
      <c r="V31" s="54"/>
      <c r="W31" s="56"/>
      <c r="X31" s="56"/>
      <c r="Y31" s="56"/>
      <c r="Z31" s="56"/>
      <c r="AA31" s="56"/>
      <c r="AB31" s="56"/>
      <c r="AC31" s="56"/>
      <c r="AD31" s="56"/>
      <c r="AE31" s="56"/>
      <c r="AF31" s="56"/>
      <c r="AG31" s="56"/>
      <c r="AH31" s="56"/>
      <c r="AI31" s="56"/>
      <c r="AJ31" s="38"/>
      <c r="AK31" s="38"/>
      <c r="AL31" s="38"/>
    </row>
    <row r="32" spans="1:38" ht="15.6" x14ac:dyDescent="0.25">
      <c r="A32" s="76"/>
      <c r="B32" s="75" t="s">
        <v>212</v>
      </c>
      <c r="C32" s="38"/>
      <c r="D32" s="56"/>
      <c r="E32" s="56"/>
      <c r="F32" s="56"/>
      <c r="G32" s="56"/>
      <c r="H32" s="56"/>
      <c r="I32" s="56"/>
      <c r="J32" s="56"/>
      <c r="K32" s="56"/>
      <c r="L32" s="56"/>
      <c r="M32" s="56"/>
      <c r="N32" s="56"/>
      <c r="O32" s="56"/>
      <c r="P32" s="120"/>
      <c r="Q32" s="120"/>
      <c r="R32" s="120"/>
      <c r="S32" s="120"/>
      <c r="T32" s="120"/>
      <c r="U32" s="120"/>
      <c r="V32" s="120"/>
      <c r="W32" s="56"/>
      <c r="X32" s="56"/>
      <c r="Y32" s="56"/>
      <c r="Z32" s="56"/>
      <c r="AA32" s="56"/>
      <c r="AB32" s="56"/>
      <c r="AC32" s="56"/>
      <c r="AD32" s="56"/>
      <c r="AE32" s="56"/>
      <c r="AF32" s="56"/>
      <c r="AG32" s="56"/>
      <c r="AH32" s="56"/>
      <c r="AI32" s="56"/>
      <c r="AJ32" s="38"/>
      <c r="AK32" s="38"/>
      <c r="AL32" s="38"/>
    </row>
    <row r="33" spans="1:38" ht="15.6" x14ac:dyDescent="0.25">
      <c r="A33" s="76"/>
      <c r="B33" s="75" t="s">
        <v>214</v>
      </c>
      <c r="C33" s="38"/>
      <c r="D33" s="56"/>
      <c r="E33" s="56"/>
      <c r="F33" s="56"/>
      <c r="G33" s="56"/>
      <c r="H33" s="56"/>
      <c r="I33" s="56"/>
      <c r="J33" s="56"/>
      <c r="K33" s="56"/>
      <c r="L33" s="56"/>
      <c r="M33" s="56"/>
      <c r="N33" s="56"/>
      <c r="O33" s="56"/>
      <c r="P33" s="56"/>
      <c r="Q33" s="56"/>
      <c r="R33" s="56"/>
      <c r="S33" s="56"/>
      <c r="T33" s="56"/>
      <c r="U33" s="56"/>
      <c r="V33" s="120"/>
      <c r="W33" s="56"/>
      <c r="X33" s="56"/>
      <c r="Y33" s="56"/>
      <c r="Z33" s="56"/>
      <c r="AA33" s="56"/>
      <c r="AB33" s="56"/>
      <c r="AC33" s="56"/>
      <c r="AD33" s="56"/>
      <c r="AE33" s="56"/>
      <c r="AF33" s="56"/>
      <c r="AG33" s="56"/>
      <c r="AH33" s="56"/>
      <c r="AI33" s="56"/>
      <c r="AJ33" s="38"/>
      <c r="AK33" s="38"/>
      <c r="AL33" s="38"/>
    </row>
    <row r="34" spans="1:38" ht="15.6" x14ac:dyDescent="0.25">
      <c r="A34" s="76"/>
      <c r="B34" s="75"/>
      <c r="C34" s="38"/>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38"/>
      <c r="AK34" s="38"/>
      <c r="AL34" s="38"/>
    </row>
    <row r="35" spans="1:38" ht="15.6" x14ac:dyDescent="0.25">
      <c r="A35" s="76"/>
      <c r="B35" s="70" t="s">
        <v>218</v>
      </c>
      <c r="C35" s="38"/>
      <c r="D35" s="56"/>
      <c r="E35" s="56"/>
      <c r="F35" s="56"/>
      <c r="G35" s="56"/>
      <c r="H35" s="56"/>
      <c r="I35" s="56"/>
      <c r="J35" s="56"/>
      <c r="K35" s="56"/>
      <c r="L35" s="56"/>
      <c r="M35" s="56"/>
      <c r="N35" s="56"/>
      <c r="O35" s="56"/>
      <c r="P35" s="56"/>
      <c r="Q35" s="56"/>
      <c r="R35" s="56"/>
      <c r="S35" s="56"/>
      <c r="T35" s="56"/>
      <c r="U35" s="56"/>
      <c r="V35" s="54"/>
      <c r="W35" s="54"/>
      <c r="X35" s="54"/>
      <c r="Y35" s="54"/>
      <c r="Z35" s="54"/>
      <c r="AA35" s="54"/>
      <c r="AB35" s="54"/>
      <c r="AC35" s="56"/>
      <c r="AD35" s="56"/>
      <c r="AE35" s="56"/>
      <c r="AF35" s="56"/>
      <c r="AG35" s="56"/>
      <c r="AH35" s="56"/>
      <c r="AI35" s="56"/>
      <c r="AJ35" s="38"/>
      <c r="AK35" s="38"/>
      <c r="AL35" s="38"/>
    </row>
    <row r="36" spans="1:38" ht="15.6" x14ac:dyDescent="0.25">
      <c r="A36" s="76"/>
      <c r="B36" s="75" t="s">
        <v>215</v>
      </c>
      <c r="C36" s="38"/>
      <c r="D36" s="56"/>
      <c r="E36" s="56"/>
      <c r="F36" s="56"/>
      <c r="G36" s="56"/>
      <c r="H36" s="56"/>
      <c r="I36" s="56"/>
      <c r="J36" s="56"/>
      <c r="K36" s="56"/>
      <c r="L36" s="56"/>
      <c r="M36" s="56"/>
      <c r="N36" s="56"/>
      <c r="O36" s="56"/>
      <c r="P36" s="56"/>
      <c r="Q36" s="56"/>
      <c r="R36" s="56"/>
      <c r="S36" s="56"/>
      <c r="T36" s="56"/>
      <c r="U36" s="56"/>
      <c r="V36" s="120"/>
      <c r="W36" s="120"/>
      <c r="X36" s="120"/>
      <c r="Y36" s="120"/>
      <c r="Z36" s="120"/>
      <c r="AA36" s="120"/>
      <c r="AB36" s="56"/>
      <c r="AC36" s="56"/>
      <c r="AD36" s="56"/>
      <c r="AE36" s="56"/>
      <c r="AF36" s="56"/>
      <c r="AG36" s="56"/>
      <c r="AH36" s="56"/>
      <c r="AI36" s="56"/>
      <c r="AJ36" s="38"/>
      <c r="AK36" s="38"/>
      <c r="AL36" s="38"/>
    </row>
    <row r="37" spans="1:38" s="24" customFormat="1" ht="15.6" x14ac:dyDescent="0.25">
      <c r="A37" s="81"/>
      <c r="B37" s="82" t="s">
        <v>216</v>
      </c>
      <c r="C37" s="74"/>
      <c r="D37" s="56"/>
      <c r="E37" s="56"/>
      <c r="F37" s="56"/>
      <c r="G37" s="56"/>
      <c r="H37" s="56"/>
      <c r="I37" s="56"/>
      <c r="J37" s="56"/>
      <c r="K37" s="56"/>
      <c r="L37" s="56"/>
      <c r="M37" s="56"/>
      <c r="N37" s="56"/>
      <c r="O37" s="56"/>
      <c r="P37" s="56"/>
      <c r="Q37" s="56"/>
      <c r="R37" s="56"/>
      <c r="S37" s="56"/>
      <c r="T37" s="56"/>
      <c r="U37" s="56"/>
      <c r="V37" s="56"/>
      <c r="W37" s="56"/>
      <c r="X37" s="56"/>
      <c r="Y37" s="56"/>
      <c r="Z37" s="56"/>
      <c r="AA37" s="120"/>
      <c r="AB37" s="120"/>
      <c r="AC37" s="56"/>
      <c r="AD37" s="56"/>
      <c r="AE37" s="56"/>
      <c r="AF37" s="56"/>
      <c r="AG37" s="56"/>
      <c r="AH37" s="56"/>
      <c r="AI37" s="56"/>
      <c r="AJ37" s="74"/>
      <c r="AK37" s="74"/>
      <c r="AL37" s="74"/>
    </row>
    <row r="38" spans="1:38" ht="15.6" x14ac:dyDescent="0.25">
      <c r="A38" s="76"/>
      <c r="B38" s="75" t="s">
        <v>217</v>
      </c>
      <c r="C38" s="38"/>
      <c r="D38" s="56"/>
      <c r="E38" s="56"/>
      <c r="F38" s="56"/>
      <c r="G38" s="56"/>
      <c r="H38" s="56"/>
      <c r="I38" s="56"/>
      <c r="J38" s="56"/>
      <c r="K38" s="56"/>
      <c r="L38" s="56"/>
      <c r="M38" s="56"/>
      <c r="N38" s="56"/>
      <c r="O38" s="56"/>
      <c r="P38" s="56"/>
      <c r="Q38" s="56"/>
      <c r="R38" s="56"/>
      <c r="S38" s="56"/>
      <c r="T38" s="56"/>
      <c r="U38" s="56"/>
      <c r="V38" s="56"/>
      <c r="W38" s="56"/>
      <c r="X38" s="56"/>
      <c r="Y38" s="56"/>
      <c r="Z38" s="56"/>
      <c r="AA38" s="56"/>
      <c r="AB38" s="120"/>
      <c r="AC38" s="56"/>
      <c r="AD38" s="56"/>
      <c r="AE38" s="56"/>
      <c r="AF38" s="56"/>
      <c r="AG38" s="56"/>
      <c r="AH38" s="56"/>
      <c r="AI38" s="56"/>
      <c r="AJ38" s="74"/>
      <c r="AK38" s="74"/>
      <c r="AL38" s="74"/>
    </row>
    <row r="39" spans="1:38" ht="15.6" x14ac:dyDescent="0.25">
      <c r="A39" s="37"/>
      <c r="B39" s="75"/>
      <c r="C39" s="38"/>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74"/>
      <c r="AK39" s="74"/>
      <c r="AL39" s="74"/>
    </row>
    <row r="40" spans="1:38" ht="15.6" x14ac:dyDescent="0.25">
      <c r="A40" s="37"/>
      <c r="B40" s="70" t="s">
        <v>219</v>
      </c>
      <c r="C40" s="38"/>
      <c r="D40" s="38"/>
      <c r="E40" s="38"/>
      <c r="F40" s="38"/>
      <c r="G40" s="38"/>
      <c r="H40" s="38"/>
      <c r="I40" s="38"/>
      <c r="J40" s="38"/>
      <c r="K40" s="38"/>
      <c r="L40" s="38"/>
      <c r="M40" s="38"/>
      <c r="N40" s="38"/>
      <c r="O40" s="38"/>
      <c r="P40" s="38"/>
      <c r="Q40" s="38"/>
      <c r="R40" s="38"/>
      <c r="S40" s="38"/>
      <c r="T40" s="38"/>
      <c r="U40" s="38"/>
      <c r="V40" s="38"/>
      <c r="W40" s="38"/>
      <c r="X40" s="38"/>
      <c r="Y40" s="38"/>
      <c r="Z40" s="55"/>
      <c r="AA40" s="38"/>
      <c r="AB40" s="54"/>
      <c r="AC40" s="54"/>
      <c r="AD40" s="54"/>
      <c r="AE40" s="54"/>
      <c r="AF40" s="54"/>
      <c r="AG40" s="54"/>
      <c r="AH40" s="54"/>
      <c r="AI40" s="56"/>
      <c r="AJ40" s="74"/>
      <c r="AK40" s="74"/>
      <c r="AL40" s="74"/>
    </row>
    <row r="41" spans="1:38" ht="15.6" x14ac:dyDescent="0.25">
      <c r="A41" s="37"/>
      <c r="B41" s="75" t="s">
        <v>220</v>
      </c>
      <c r="C41" s="38"/>
      <c r="D41" s="38"/>
      <c r="E41" s="38"/>
      <c r="F41" s="38"/>
      <c r="G41" s="38"/>
      <c r="H41" s="38"/>
      <c r="I41" s="38"/>
      <c r="J41" s="38"/>
      <c r="K41" s="38"/>
      <c r="L41" s="38"/>
      <c r="M41" s="38"/>
      <c r="N41" s="38"/>
      <c r="O41" s="38"/>
      <c r="P41" s="38"/>
      <c r="Q41" s="38"/>
      <c r="R41" s="38"/>
      <c r="S41" s="38"/>
      <c r="T41" s="38"/>
      <c r="U41" s="38"/>
      <c r="V41" s="38"/>
      <c r="W41" s="38"/>
      <c r="X41" s="38"/>
      <c r="Y41" s="38"/>
      <c r="Z41" s="55"/>
      <c r="AA41" s="38"/>
      <c r="AB41" s="120"/>
      <c r="AC41" s="120"/>
      <c r="AD41" s="120"/>
      <c r="AE41" s="120"/>
      <c r="AF41" s="120"/>
      <c r="AG41" s="120"/>
      <c r="AH41" s="120"/>
      <c r="AI41" s="74"/>
      <c r="AJ41" s="74"/>
      <c r="AK41" s="74"/>
      <c r="AL41" s="74"/>
    </row>
    <row r="42" spans="1:38" ht="15.6" x14ac:dyDescent="0.25">
      <c r="A42" s="37"/>
      <c r="B42" s="75" t="s">
        <v>221</v>
      </c>
      <c r="C42" s="38"/>
      <c r="D42" s="38"/>
      <c r="E42" s="38"/>
      <c r="F42" s="38"/>
      <c r="G42" s="38"/>
      <c r="H42" s="38"/>
      <c r="I42" s="38"/>
      <c r="J42" s="38"/>
      <c r="K42" s="38"/>
      <c r="L42" s="38"/>
      <c r="M42" s="38"/>
      <c r="N42" s="38"/>
      <c r="O42" s="38"/>
      <c r="P42" s="38"/>
      <c r="Q42" s="38"/>
      <c r="R42" s="38"/>
      <c r="S42" s="38"/>
      <c r="T42" s="38"/>
      <c r="U42" s="38"/>
      <c r="V42" s="38"/>
      <c r="W42" s="38"/>
      <c r="X42" s="38"/>
      <c r="Y42" s="38"/>
      <c r="Z42" s="55"/>
      <c r="AA42" s="38"/>
      <c r="AB42" s="38"/>
      <c r="AC42" s="38"/>
      <c r="AD42" s="38"/>
      <c r="AE42" s="38"/>
      <c r="AF42" s="74"/>
      <c r="AG42" s="74"/>
      <c r="AH42" s="120"/>
      <c r="AI42" s="74"/>
      <c r="AJ42" s="74"/>
      <c r="AK42" s="74"/>
      <c r="AL42" s="74"/>
    </row>
    <row r="43" spans="1:38" x14ac:dyDescent="0.25">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55"/>
      <c r="AA43" s="38"/>
      <c r="AB43" s="38"/>
      <c r="AC43" s="38"/>
      <c r="AD43" s="38"/>
      <c r="AE43" s="38"/>
      <c r="AF43" s="74"/>
      <c r="AG43" s="74"/>
      <c r="AH43" s="74"/>
      <c r="AI43" s="74"/>
      <c r="AJ43" s="74"/>
      <c r="AK43" s="74"/>
      <c r="AL43" s="74"/>
    </row>
  </sheetData>
  <mergeCells count="9">
    <mergeCell ref="A1:T1"/>
    <mergeCell ref="Z5:AL5"/>
    <mergeCell ref="X5:Y5"/>
    <mergeCell ref="C7:E7"/>
    <mergeCell ref="F7:Q7"/>
    <mergeCell ref="R7:AC7"/>
    <mergeCell ref="AD7:AL7"/>
    <mergeCell ref="B2:H2"/>
    <mergeCell ref="B3:H3"/>
  </mergeCells>
  <phoneticPr fontId="2" type="noConversion"/>
  <pageMargins left="0.75" right="0.75" top="1" bottom="1" header="0.5" footer="0.5"/>
  <pageSetup paperSize="5" scale="64"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3"/>
  <sheetViews>
    <sheetView zoomScale="80" zoomScaleNormal="80" workbookViewId="0">
      <selection activeCell="D10" sqref="D10"/>
    </sheetView>
  </sheetViews>
  <sheetFormatPr defaultRowHeight="13.2" x14ac:dyDescent="0.25"/>
  <cols>
    <col min="1" max="1" width="2.88671875" customWidth="1"/>
    <col min="2" max="2" width="15" customWidth="1"/>
    <col min="3" max="4" width="18.5546875" customWidth="1"/>
    <col min="5" max="5" width="23.5546875" customWidth="1"/>
    <col min="6" max="6" width="21.88671875" customWidth="1"/>
    <col min="7" max="7" width="20.109375" customWidth="1"/>
    <col min="8" max="8" width="31.88671875" customWidth="1"/>
    <col min="9" max="9" width="20.33203125" customWidth="1"/>
  </cols>
  <sheetData>
    <row r="1" spans="2:9" ht="17.399999999999999" x14ac:dyDescent="0.3">
      <c r="E1" s="122" t="s">
        <v>34</v>
      </c>
      <c r="F1" s="148"/>
      <c r="G1" s="148"/>
      <c r="H1" s="148"/>
    </row>
    <row r="2" spans="2:9" ht="17.399999999999999" x14ac:dyDescent="0.3">
      <c r="B2" s="79"/>
      <c r="E2" s="122" t="s">
        <v>75</v>
      </c>
      <c r="F2" s="148"/>
      <c r="G2" s="148"/>
      <c r="H2" s="148"/>
    </row>
    <row r="3" spans="2:9" ht="17.25" customHeight="1" x14ac:dyDescent="0.3">
      <c r="D3" t="s">
        <v>15</v>
      </c>
      <c r="E3" s="149" t="s">
        <v>76</v>
      </c>
      <c r="F3" s="150"/>
      <c r="G3" s="150"/>
      <c r="H3" s="150"/>
    </row>
    <row r="4" spans="2:9" ht="3.75" customHeight="1" x14ac:dyDescent="0.25"/>
    <row r="5" spans="2:9" ht="17.25" customHeight="1" x14ac:dyDescent="0.3">
      <c r="B5" s="31" t="s">
        <v>3</v>
      </c>
      <c r="C5" s="32"/>
      <c r="D5" s="32"/>
      <c r="E5" s="32"/>
      <c r="F5" s="32"/>
      <c r="G5" s="32"/>
      <c r="H5" s="32"/>
    </row>
    <row r="6" spans="2:9" ht="43.5" customHeight="1" x14ac:dyDescent="0.25">
      <c r="B6" s="29" t="s">
        <v>16</v>
      </c>
      <c r="C6" s="29" t="s">
        <v>9</v>
      </c>
      <c r="D6" s="29" t="s">
        <v>12</v>
      </c>
      <c r="E6" s="29" t="s">
        <v>14</v>
      </c>
      <c r="F6" s="29" t="s">
        <v>10</v>
      </c>
      <c r="G6" s="29" t="s">
        <v>13</v>
      </c>
      <c r="H6" s="29" t="s">
        <v>11</v>
      </c>
      <c r="I6" s="30" t="s">
        <v>17</v>
      </c>
    </row>
    <row r="7" spans="2:9" s="67" customFormat="1" ht="112.2" customHeight="1" x14ac:dyDescent="0.25">
      <c r="B7" s="143" t="s">
        <v>53</v>
      </c>
      <c r="C7" s="89" t="s">
        <v>64</v>
      </c>
      <c r="D7" s="88" t="s">
        <v>59</v>
      </c>
      <c r="E7" s="87" t="s">
        <v>60</v>
      </c>
      <c r="F7" s="87" t="s">
        <v>61</v>
      </c>
      <c r="G7" s="87" t="s">
        <v>62</v>
      </c>
      <c r="H7" s="87" t="s">
        <v>63</v>
      </c>
      <c r="I7" s="86">
        <v>42947</v>
      </c>
    </row>
    <row r="8" spans="2:9" s="67" customFormat="1" ht="82.95" customHeight="1" x14ac:dyDescent="0.25">
      <c r="B8" s="144"/>
      <c r="C8" s="146" t="s">
        <v>65</v>
      </c>
      <c r="D8" s="146" t="s">
        <v>66</v>
      </c>
      <c r="E8" s="87" t="s">
        <v>52</v>
      </c>
      <c r="F8" s="87" t="s">
        <v>67</v>
      </c>
      <c r="G8" s="87" t="s">
        <v>68</v>
      </c>
      <c r="H8" s="87" t="s">
        <v>69</v>
      </c>
      <c r="I8" s="86">
        <v>43040</v>
      </c>
    </row>
    <row r="9" spans="2:9" s="67" customFormat="1" ht="98.4" customHeight="1" x14ac:dyDescent="0.25">
      <c r="B9" s="144"/>
      <c r="C9" s="147"/>
      <c r="D9" s="147"/>
      <c r="E9" s="87" t="s">
        <v>70</v>
      </c>
      <c r="F9" s="87" t="s">
        <v>71</v>
      </c>
      <c r="G9" s="87" t="s">
        <v>68</v>
      </c>
      <c r="H9" s="87" t="s">
        <v>72</v>
      </c>
      <c r="I9" s="86">
        <v>43405</v>
      </c>
    </row>
    <row r="10" spans="2:9" s="67" customFormat="1" ht="183.6" customHeight="1" x14ac:dyDescent="0.25">
      <c r="B10" s="144"/>
      <c r="C10" s="91" t="s">
        <v>148</v>
      </c>
      <c r="D10" s="92" t="s">
        <v>162</v>
      </c>
      <c r="E10" s="87" t="s">
        <v>163</v>
      </c>
      <c r="F10" s="87" t="s">
        <v>164</v>
      </c>
      <c r="G10" s="87" t="s">
        <v>165</v>
      </c>
      <c r="H10" s="87" t="s">
        <v>166</v>
      </c>
      <c r="I10" s="86">
        <v>43615</v>
      </c>
    </row>
    <row r="11" spans="2:9" s="67" customFormat="1" ht="178.2" customHeight="1" x14ac:dyDescent="0.25">
      <c r="B11" s="145"/>
      <c r="C11" s="91" t="s">
        <v>167</v>
      </c>
      <c r="D11" s="92" t="s">
        <v>168</v>
      </c>
      <c r="E11" s="87" t="s">
        <v>169</v>
      </c>
      <c r="F11" s="87" t="s">
        <v>170</v>
      </c>
      <c r="G11" s="87" t="s">
        <v>165</v>
      </c>
      <c r="H11" s="87" t="s">
        <v>171</v>
      </c>
      <c r="I11" s="86">
        <v>43615</v>
      </c>
    </row>
    <row r="12" spans="2:9" s="67" customFormat="1" ht="121.2" customHeight="1" x14ac:dyDescent="0.25">
      <c r="B12" s="90"/>
      <c r="C12" s="89"/>
      <c r="D12" s="88"/>
      <c r="E12" s="87"/>
      <c r="F12" s="87"/>
      <c r="G12" s="87"/>
      <c r="H12" s="87"/>
      <c r="I12" s="86"/>
    </row>
    <row r="13" spans="2:9" s="67" customFormat="1" ht="174.6" customHeight="1" x14ac:dyDescent="0.25">
      <c r="C13" s="68"/>
    </row>
    <row r="14" spans="2:9" s="67" customFormat="1" x14ac:dyDescent="0.25"/>
    <row r="15" spans="2:9" s="67" customFormat="1" x14ac:dyDescent="0.25"/>
    <row r="16" spans="2:9" s="67" customFormat="1" x14ac:dyDescent="0.25"/>
    <row r="17" s="67" customFormat="1" x14ac:dyDescent="0.25"/>
    <row r="18" s="67" customFormat="1" x14ac:dyDescent="0.25"/>
    <row r="19" s="67" customFormat="1" x14ac:dyDescent="0.25"/>
    <row r="20" s="67" customFormat="1" x14ac:dyDescent="0.25"/>
    <row r="21" s="67" customFormat="1" x14ac:dyDescent="0.25"/>
    <row r="22" s="67" customFormat="1" x14ac:dyDescent="0.25"/>
    <row r="23" s="67" customFormat="1" x14ac:dyDescent="0.25"/>
    <row r="24" s="67" customFormat="1" x14ac:dyDescent="0.25"/>
    <row r="25" s="67" customFormat="1" x14ac:dyDescent="0.25"/>
    <row r="26" s="67" customFormat="1" x14ac:dyDescent="0.25"/>
    <row r="27" s="67" customFormat="1" x14ac:dyDescent="0.25"/>
    <row r="28" s="67" customFormat="1" x14ac:dyDescent="0.25"/>
    <row r="29" s="67" customFormat="1" x14ac:dyDescent="0.25"/>
    <row r="30" s="67" customFormat="1" x14ac:dyDescent="0.25"/>
    <row r="31" s="67" customFormat="1" x14ac:dyDescent="0.25"/>
    <row r="32" s="67" customFormat="1" x14ac:dyDescent="0.25"/>
    <row r="33" s="67" customFormat="1" x14ac:dyDescent="0.25"/>
    <row r="34" s="67" customFormat="1" x14ac:dyDescent="0.25"/>
    <row r="35" s="67" customFormat="1" x14ac:dyDescent="0.25"/>
    <row r="36" s="67" customFormat="1" x14ac:dyDescent="0.25"/>
    <row r="37" s="67" customFormat="1" x14ac:dyDescent="0.25"/>
    <row r="38" s="67" customFormat="1" x14ac:dyDescent="0.25"/>
    <row r="39" s="67" customFormat="1" x14ac:dyDescent="0.25"/>
    <row r="40" s="67" customFormat="1" x14ac:dyDescent="0.25"/>
    <row r="41" s="67" customFormat="1" x14ac:dyDescent="0.25"/>
    <row r="42" s="67" customFormat="1" x14ac:dyDescent="0.25"/>
    <row r="43" s="67" customFormat="1" x14ac:dyDescent="0.25"/>
  </sheetData>
  <mergeCells count="6">
    <mergeCell ref="B7:B11"/>
    <mergeCell ref="C8:C9"/>
    <mergeCell ref="D8:D9"/>
    <mergeCell ref="E1:H1"/>
    <mergeCell ref="E2:H2"/>
    <mergeCell ref="E3:H3"/>
  </mergeCells>
  <phoneticPr fontId="2" type="noConversion"/>
  <pageMargins left="0.75" right="0.75" top="1" bottom="1" header="0.5" footer="0.5"/>
  <pageSetup scale="5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EXAMPLE</vt:lpstr>
      <vt:lpstr>Budget </vt:lpstr>
      <vt:lpstr>Work Plan</vt:lpstr>
      <vt:lpstr>Measuring Results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Young</dc:creator>
  <cp:lastModifiedBy>ZAVARISE David</cp:lastModifiedBy>
  <cp:lastPrinted>2016-10-27T19:19:46Z</cp:lastPrinted>
  <dcterms:created xsi:type="dcterms:W3CDTF">2006-04-07T17:21:13Z</dcterms:created>
  <dcterms:modified xsi:type="dcterms:W3CDTF">2017-04-03T15:38:17Z</dcterms:modified>
</cp:coreProperties>
</file>