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6720"/>
  </bookViews>
  <sheets>
    <sheet name="1595 Analysis" sheetId="1" r:id="rId1"/>
  </sheets>
  <calcPr calcId="145621" iterate="1"/>
</workbook>
</file>

<file path=xl/calcChain.xml><?xml version="1.0" encoding="utf-8"?>
<calcChain xmlns="http://schemas.openxmlformats.org/spreadsheetml/2006/main">
  <c r="F11" i="1" l="1"/>
  <c r="G29" i="1" l="1"/>
  <c r="G19" i="1"/>
  <c r="H19" i="1" s="1"/>
  <c r="G11" i="1"/>
  <c r="H11" i="1" s="1"/>
  <c r="H15" i="1" s="1"/>
  <c r="H31" i="1"/>
  <c r="H29" i="1"/>
  <c r="H27" i="1"/>
  <c r="H23" i="1"/>
  <c r="H21" i="1"/>
  <c r="H17" i="1"/>
  <c r="H13" i="1"/>
  <c r="H9" i="1"/>
  <c r="H7" i="1"/>
  <c r="H5" i="1"/>
  <c r="H3" i="1"/>
  <c r="G3" i="1"/>
  <c r="H25" i="1" l="1"/>
  <c r="H33" i="1" s="1"/>
  <c r="G15" i="1"/>
  <c r="G25" i="1" s="1"/>
  <c r="G33" i="1" s="1"/>
  <c r="C25" i="1" l="1"/>
  <c r="C33" i="1" s="1"/>
  <c r="D25" i="1"/>
  <c r="E25" i="1"/>
  <c r="B25" i="1"/>
  <c r="D15" i="1"/>
  <c r="D33" i="1" s="1"/>
  <c r="E15" i="1"/>
  <c r="F15" i="1"/>
  <c r="F25" i="1" s="1"/>
  <c r="F31" i="1"/>
  <c r="F29" i="1"/>
  <c r="F27" i="1"/>
  <c r="F23" i="1"/>
  <c r="F21" i="1"/>
  <c r="F19" i="1"/>
  <c r="F17" i="1"/>
  <c r="B15" i="1"/>
  <c r="F13" i="1"/>
  <c r="F9" i="1"/>
  <c r="F7" i="1"/>
  <c r="F5" i="1"/>
  <c r="F3" i="1"/>
  <c r="E33" i="1"/>
  <c r="C15" i="1"/>
  <c r="B17" i="1"/>
  <c r="B11" i="1"/>
  <c r="B33" i="1" l="1"/>
  <c r="F33" i="1"/>
</calcChain>
</file>

<file path=xl/comments1.xml><?xml version="1.0" encoding="utf-8"?>
<comments xmlns="http://schemas.openxmlformats.org/spreadsheetml/2006/main">
  <authors>
    <author>Bruce Bacon</author>
  </authors>
  <commentList>
    <comment ref="F25" authorId="0">
      <text>
        <r>
          <rPr>
            <b/>
            <sz val="9"/>
            <color indexed="81"/>
            <rFont val="Tahoma"/>
            <family val="2"/>
          </rPr>
          <t>Bruce Bacon:</t>
        </r>
        <r>
          <rPr>
            <sz val="9"/>
            <color indexed="81"/>
            <rFont val="Tahoma"/>
            <family val="2"/>
          </rPr>
          <t xml:space="preserve">
Ties to 2014 RRR filing</t>
        </r>
      </text>
    </comment>
    <comment ref="H25" authorId="0">
      <text>
        <r>
          <rPr>
            <b/>
            <sz val="9"/>
            <color indexed="81"/>
            <rFont val="Tahoma"/>
            <family val="2"/>
          </rPr>
          <t>Bruce Bacon:</t>
        </r>
        <r>
          <rPr>
            <sz val="9"/>
            <color indexed="81"/>
            <rFont val="Tahoma"/>
            <family val="2"/>
          </rPr>
          <t xml:space="preserve">
Ties to 2014 RRR filing</t>
        </r>
      </text>
    </comment>
    <comment ref="F33" authorId="0">
      <text>
        <r>
          <rPr>
            <b/>
            <sz val="9"/>
            <color indexed="81"/>
            <rFont val="Tahoma"/>
            <family val="2"/>
          </rPr>
          <t>Bruce Bacon:</t>
        </r>
        <r>
          <rPr>
            <sz val="9"/>
            <color indexed="81"/>
            <rFont val="Tahoma"/>
            <family val="2"/>
          </rPr>
          <t xml:space="preserve">
Ties to 2015 RRR filing
</t>
        </r>
      </text>
    </comment>
  </commentList>
</comments>
</file>

<file path=xl/sharedStrings.xml><?xml version="1.0" encoding="utf-8"?>
<sst xmlns="http://schemas.openxmlformats.org/spreadsheetml/2006/main" count="28" uniqueCount="24">
  <si>
    <t xml:space="preserve">OEB Regulatory Audit Required Entry </t>
  </si>
  <si>
    <t>2013 Dispostion</t>
  </si>
  <si>
    <t xml:space="preserve">Balance December 31, 2013 </t>
  </si>
  <si>
    <t>2014 Dispostion</t>
  </si>
  <si>
    <t>Balance December 31, 2014</t>
  </si>
  <si>
    <t>2015 Dispostion</t>
  </si>
  <si>
    <t>2015 Dispostion - 1562</t>
  </si>
  <si>
    <t>1st 50% of 2011 DVA Balance</t>
  </si>
  <si>
    <t xml:space="preserve">1st 50%  of Account 1562 </t>
  </si>
  <si>
    <t>2nd 50% of 2011 DVA Balance</t>
  </si>
  <si>
    <t xml:space="preserve">2nd 50%  of Account 1562 </t>
  </si>
  <si>
    <t>Balance December 31, 2015</t>
  </si>
  <si>
    <t>Adjustment to G/L</t>
  </si>
  <si>
    <t>Total</t>
  </si>
  <si>
    <t>Adjustment to show disposition amount that had riders end 
April 30, 2015 only</t>
  </si>
  <si>
    <t xml:space="preserve">Reason for adjustment </t>
  </si>
  <si>
    <t>1595 to be disposed of in 2017 Application</t>
  </si>
  <si>
    <t>Sunset on 1562 riders occurs after Dec 31, 2015</t>
  </si>
  <si>
    <t>Balance disposed of in 2013, 2014 and 2015 rates</t>
  </si>
  <si>
    <t>Interest on Non GA Accounts: 1595-04</t>
  </si>
  <si>
    <t>Non GA Accounts: 1595</t>
  </si>
  <si>
    <t>GA: 1595-01</t>
  </si>
  <si>
    <t>Interest on GA: 1595-02</t>
  </si>
  <si>
    <t>BalanceDecember 31,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</si>
</sst>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.00;\(##,##0.00\)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44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64" fontId="4" fillId="0" borderId="0" xfId="0" applyNumberFormat="1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5"/>
  <sheetViews>
    <sheetView tabSelected="1" topLeftCell="A4" workbookViewId="0">
      <selection activeCell="B19" sqref="B19"/>
    </sheetView>
  </sheetViews>
  <sheetFormatPr defaultRowHeight="15" x14ac:dyDescent="0.2"/>
  <cols>
    <col min="1" max="1" width="39.85546875" style="1" bestFit="1" customWidth="1"/>
    <col min="2" max="2" width="19.140625" style="1" bestFit="1" customWidth="1"/>
    <col min="3" max="3" width="15.5703125" style="1" bestFit="1" customWidth="1"/>
    <col min="4" max="4" width="17.5703125" style="1" bestFit="1" customWidth="1"/>
    <col min="5" max="5" width="15.42578125" style="1" bestFit="1" customWidth="1"/>
    <col min="6" max="6" width="14.7109375" style="4" bestFit="1" customWidth="1"/>
    <col min="7" max="7" width="20.5703125" style="1" customWidth="1"/>
    <col min="8" max="8" width="14.28515625" style="4" bestFit="1" customWidth="1"/>
    <col min="9" max="16384" width="9.140625" style="1"/>
  </cols>
  <sheetData>
    <row r="1" spans="1:14" ht="75" x14ac:dyDescent="0.2">
      <c r="B1" s="5" t="s">
        <v>20</v>
      </c>
      <c r="C1" s="4" t="s">
        <v>21</v>
      </c>
      <c r="D1" s="5" t="s">
        <v>19</v>
      </c>
      <c r="E1" s="5" t="s">
        <v>22</v>
      </c>
      <c r="F1" s="4" t="s">
        <v>13</v>
      </c>
      <c r="G1" s="5" t="s">
        <v>14</v>
      </c>
      <c r="H1" s="5" t="s">
        <v>16</v>
      </c>
      <c r="I1" s="1" t="s">
        <v>15</v>
      </c>
    </row>
    <row r="3" spans="1:14" x14ac:dyDescent="0.2">
      <c r="A3" s="1" t="s">
        <v>23</v>
      </c>
      <c r="B3" s="3">
        <v>-306142.77</v>
      </c>
      <c r="C3" s="3">
        <v>0</v>
      </c>
      <c r="D3" s="3">
        <v>0</v>
      </c>
      <c r="E3" s="3">
        <v>0</v>
      </c>
      <c r="F3" s="3">
        <f>SUM(B3:E3)</f>
        <v>-306142.77</v>
      </c>
      <c r="G3" s="3">
        <f>-F3</f>
        <v>306142.77</v>
      </c>
      <c r="H3" s="3">
        <f>F3+G3</f>
        <v>0</v>
      </c>
      <c r="I3" s="8" t="s">
        <v>18</v>
      </c>
      <c r="J3" s="8"/>
      <c r="K3" s="8"/>
      <c r="L3" s="8"/>
      <c r="M3" s="8"/>
      <c r="N3" s="8"/>
    </row>
    <row r="4" spans="1:14" x14ac:dyDescent="0.2">
      <c r="F4" s="1"/>
      <c r="H4" s="1"/>
    </row>
    <row r="5" spans="1:14" x14ac:dyDescent="0.2">
      <c r="A5" s="1" t="s">
        <v>0</v>
      </c>
      <c r="B5" s="3">
        <v>-8964.7000000000007</v>
      </c>
      <c r="C5" s="3">
        <v>0</v>
      </c>
      <c r="D5" s="3">
        <v>0</v>
      </c>
      <c r="E5" s="3">
        <v>0</v>
      </c>
      <c r="F5" s="3">
        <f>SUM(B5:E5)</f>
        <v>-8964.7000000000007</v>
      </c>
      <c r="H5" s="3">
        <f>F5+G5</f>
        <v>-8964.7000000000007</v>
      </c>
    </row>
    <row r="6" spans="1:14" x14ac:dyDescent="0.2">
      <c r="F6" s="1"/>
      <c r="H6" s="1"/>
    </row>
    <row r="7" spans="1:14" x14ac:dyDescent="0.2">
      <c r="A7" s="1" t="s">
        <v>7</v>
      </c>
      <c r="B7" s="3">
        <v>-1929700</v>
      </c>
      <c r="C7" s="3">
        <v>1734232</v>
      </c>
      <c r="D7" s="3">
        <v>-22026</v>
      </c>
      <c r="E7" s="3">
        <v>19120</v>
      </c>
      <c r="F7" s="3">
        <f>SUM(B7:E7)</f>
        <v>-198374</v>
      </c>
      <c r="H7" s="3">
        <f>F7+G7</f>
        <v>-198374</v>
      </c>
    </row>
    <row r="8" spans="1:14" x14ac:dyDescent="0.2">
      <c r="F8" s="1"/>
      <c r="H8" s="1"/>
    </row>
    <row r="9" spans="1:14" x14ac:dyDescent="0.2">
      <c r="A9" s="1" t="s">
        <v>1</v>
      </c>
      <c r="B9" s="3">
        <v>1025425.37</v>
      </c>
      <c r="C9" s="3">
        <v>-201426.46</v>
      </c>
      <c r="D9" s="3"/>
      <c r="E9" s="3"/>
      <c r="F9" s="3">
        <f>SUM(B9:E9)</f>
        <v>823998.91</v>
      </c>
      <c r="H9" s="3">
        <f>F9+G9</f>
        <v>823998.91</v>
      </c>
    </row>
    <row r="10" spans="1:14" x14ac:dyDescent="0.2">
      <c r="F10" s="1"/>
      <c r="H10" s="1"/>
    </row>
    <row r="11" spans="1:14" x14ac:dyDescent="0.2">
      <c r="A11" s="1" t="s">
        <v>8</v>
      </c>
      <c r="B11" s="3">
        <f>-125323+-250646</f>
        <v>-375969</v>
      </c>
      <c r="C11" s="3"/>
      <c r="D11" s="3"/>
      <c r="E11" s="3"/>
      <c r="F11" s="3">
        <f>SUM(B11:E11)</f>
        <v>-375969</v>
      </c>
      <c r="G11" s="3">
        <f>-F11</f>
        <v>375969</v>
      </c>
      <c r="H11" s="3">
        <f>F11+G11</f>
        <v>0</v>
      </c>
      <c r="I11" s="8" t="s">
        <v>17</v>
      </c>
      <c r="J11" s="8"/>
      <c r="K11" s="8"/>
      <c r="L11" s="8"/>
      <c r="M11" s="8"/>
      <c r="N11" s="8"/>
    </row>
    <row r="12" spans="1:14" x14ac:dyDescent="0.2">
      <c r="B12" s="3"/>
      <c r="C12" s="3"/>
      <c r="D12" s="3"/>
      <c r="E12" s="3"/>
      <c r="F12" s="3"/>
      <c r="H12" s="3"/>
    </row>
    <row r="13" spans="1:14" x14ac:dyDescent="0.2">
      <c r="A13" s="1" t="s">
        <v>12</v>
      </c>
      <c r="B13" s="3"/>
      <c r="C13" s="3">
        <v>-163.6</v>
      </c>
      <c r="D13" s="3"/>
      <c r="E13" s="3"/>
      <c r="F13" s="3">
        <f>SUM(B13:E13)</f>
        <v>-163.6</v>
      </c>
      <c r="H13" s="3">
        <f>F13+G13</f>
        <v>-163.6</v>
      </c>
    </row>
    <row r="14" spans="1:14" x14ac:dyDescent="0.2">
      <c r="F14" s="1"/>
      <c r="H14" s="1"/>
    </row>
    <row r="15" spans="1:14" x14ac:dyDescent="0.2">
      <c r="A15" s="1" t="s">
        <v>2</v>
      </c>
      <c r="B15" s="3">
        <f>SUM(B3:B13)</f>
        <v>-1595351.1</v>
      </c>
      <c r="C15" s="3">
        <f>SUM(C3:C13)</f>
        <v>1532641.94</v>
      </c>
      <c r="D15" s="3">
        <f t="shared" ref="D15:H15" si="0">SUM(D3:D13)</f>
        <v>-22026</v>
      </c>
      <c r="E15" s="3">
        <f t="shared" si="0"/>
        <v>19120</v>
      </c>
      <c r="F15" s="3">
        <f t="shared" si="0"/>
        <v>-65615.16</v>
      </c>
      <c r="G15" s="3">
        <f t="shared" si="0"/>
        <v>682111.77</v>
      </c>
      <c r="H15" s="3">
        <f t="shared" si="0"/>
        <v>616496.61</v>
      </c>
    </row>
    <row r="16" spans="1:14" x14ac:dyDescent="0.2">
      <c r="B16" s="3"/>
      <c r="C16" s="3"/>
      <c r="D16" s="3"/>
      <c r="E16" s="3"/>
      <c r="F16" s="3"/>
      <c r="H16" s="3"/>
    </row>
    <row r="17" spans="1:14" x14ac:dyDescent="0.2">
      <c r="A17" s="1" t="s">
        <v>9</v>
      </c>
      <c r="B17" s="3">
        <f>-2145707+52280</f>
        <v>-2093427</v>
      </c>
      <c r="C17" s="3">
        <v>1739713</v>
      </c>
      <c r="D17" s="3">
        <v>-73598</v>
      </c>
      <c r="E17" s="3">
        <v>59672</v>
      </c>
      <c r="F17" s="3">
        <f>SUM(B17:E17)</f>
        <v>-367640</v>
      </c>
      <c r="H17" s="3">
        <f>F17+G17</f>
        <v>-367640</v>
      </c>
    </row>
    <row r="18" spans="1:14" x14ac:dyDescent="0.2">
      <c r="F18" s="1"/>
      <c r="G18" s="2"/>
      <c r="H18" s="1"/>
    </row>
    <row r="19" spans="1:14" x14ac:dyDescent="0.2">
      <c r="A19" s="1" t="s">
        <v>10</v>
      </c>
      <c r="B19" s="3">
        <v>-387674</v>
      </c>
      <c r="C19" s="3"/>
      <c r="D19" s="3"/>
      <c r="E19" s="3"/>
      <c r="F19" s="3">
        <f>SUM(B19:E19)</f>
        <v>-387674</v>
      </c>
      <c r="G19" s="3">
        <f>-F19</f>
        <v>387674</v>
      </c>
      <c r="H19" s="3">
        <f>F19+G19</f>
        <v>0</v>
      </c>
      <c r="I19" s="8" t="s">
        <v>17</v>
      </c>
      <c r="J19" s="8"/>
      <c r="K19" s="8"/>
      <c r="L19" s="8"/>
      <c r="M19" s="8"/>
      <c r="N19" s="8"/>
    </row>
    <row r="20" spans="1:14" x14ac:dyDescent="0.2">
      <c r="F20" s="1"/>
      <c r="H20" s="1"/>
    </row>
    <row r="21" spans="1:14" x14ac:dyDescent="0.2">
      <c r="A21" s="1" t="s">
        <v>3</v>
      </c>
      <c r="B21" s="3">
        <v>2013006.35</v>
      </c>
      <c r="C21" s="3">
        <v>-386873.17</v>
      </c>
      <c r="D21" s="3"/>
      <c r="E21" s="3"/>
      <c r="F21" s="3">
        <f>SUM(B21:E21)</f>
        <v>1626133.1800000002</v>
      </c>
      <c r="H21" s="3">
        <f>F21+G21</f>
        <v>1626133.1800000002</v>
      </c>
    </row>
    <row r="22" spans="1:14" x14ac:dyDescent="0.2">
      <c r="B22" s="3"/>
      <c r="C22" s="3"/>
      <c r="D22" s="3"/>
      <c r="E22" s="3"/>
      <c r="F22" s="3"/>
      <c r="H22" s="3"/>
    </row>
    <row r="23" spans="1:14" x14ac:dyDescent="0.2">
      <c r="A23" s="1" t="s">
        <v>12</v>
      </c>
      <c r="B23" s="3"/>
      <c r="C23" s="3">
        <v>-425.98</v>
      </c>
      <c r="D23" s="3">
        <v>1</v>
      </c>
      <c r="E23" s="3"/>
      <c r="F23" s="3">
        <f>SUM(B23:E23)</f>
        <v>-424.98</v>
      </c>
      <c r="H23" s="3">
        <f>F23+G23</f>
        <v>-424.98</v>
      </c>
    </row>
    <row r="24" spans="1:14" x14ac:dyDescent="0.2">
      <c r="F24" s="1"/>
      <c r="H24" s="1"/>
    </row>
    <row r="25" spans="1:14" x14ac:dyDescent="0.2">
      <c r="A25" s="1" t="s">
        <v>4</v>
      </c>
      <c r="B25" s="3">
        <f>SUM(B15:B23)</f>
        <v>-2063445.75</v>
      </c>
      <c r="C25" s="3">
        <f t="shared" ref="C25:H25" si="1">SUM(C15:C23)</f>
        <v>2885055.79</v>
      </c>
      <c r="D25" s="3">
        <f t="shared" si="1"/>
        <v>-95623</v>
      </c>
      <c r="E25" s="3">
        <f t="shared" si="1"/>
        <v>78792</v>
      </c>
      <c r="F25" s="3">
        <f t="shared" si="1"/>
        <v>804779.04000000015</v>
      </c>
      <c r="G25" s="3">
        <f t="shared" si="1"/>
        <v>1069785.77</v>
      </c>
      <c r="H25" s="3">
        <f t="shared" si="1"/>
        <v>1874564.81</v>
      </c>
    </row>
    <row r="26" spans="1:14" x14ac:dyDescent="0.2">
      <c r="F26" s="1"/>
      <c r="H26" s="1"/>
    </row>
    <row r="27" spans="1:14" x14ac:dyDescent="0.2">
      <c r="A27" s="1" t="s">
        <v>5</v>
      </c>
      <c r="B27" s="3">
        <v>1096503.26</v>
      </c>
      <c r="C27" s="3">
        <v>-185688.84</v>
      </c>
      <c r="D27" s="3"/>
      <c r="E27" s="3"/>
      <c r="F27" s="3">
        <f>SUM(B27:E27)</f>
        <v>910814.42</v>
      </c>
      <c r="H27" s="3">
        <f>F27+G27</f>
        <v>910814.42</v>
      </c>
    </row>
    <row r="28" spans="1:14" x14ac:dyDescent="0.2">
      <c r="F28" s="1"/>
      <c r="H28" s="1"/>
    </row>
    <row r="29" spans="1:14" x14ac:dyDescent="0.2">
      <c r="A29" s="1" t="s">
        <v>6</v>
      </c>
      <c r="B29" s="3">
        <v>550039.64</v>
      </c>
      <c r="C29" s="3"/>
      <c r="D29" s="3"/>
      <c r="E29" s="3"/>
      <c r="F29" s="3">
        <f>SUM(B29:E29)</f>
        <v>550039.64</v>
      </c>
      <c r="G29" s="3">
        <f>-F29</f>
        <v>-550039.64</v>
      </c>
      <c r="H29" s="3">
        <f>F29+G29</f>
        <v>0</v>
      </c>
      <c r="I29" s="8" t="s">
        <v>17</v>
      </c>
      <c r="J29" s="8"/>
      <c r="K29" s="8"/>
      <c r="L29" s="8"/>
      <c r="M29" s="8"/>
      <c r="N29" s="8"/>
    </row>
    <row r="30" spans="1:14" x14ac:dyDescent="0.2">
      <c r="B30" s="3"/>
      <c r="C30" s="3"/>
      <c r="D30" s="3"/>
      <c r="E30" s="3"/>
      <c r="F30" s="3"/>
      <c r="H30" s="3"/>
    </row>
    <row r="31" spans="1:14" x14ac:dyDescent="0.2">
      <c r="A31" s="1" t="s">
        <v>12</v>
      </c>
      <c r="B31" s="3"/>
      <c r="C31" s="3">
        <v>-204.22</v>
      </c>
      <c r="D31" s="3"/>
      <c r="E31" s="3"/>
      <c r="F31" s="3">
        <f>SUM(B31:E31)</f>
        <v>-204.22</v>
      </c>
      <c r="H31" s="3">
        <f>F31+G31</f>
        <v>-204.22</v>
      </c>
    </row>
    <row r="32" spans="1:14" x14ac:dyDescent="0.2">
      <c r="F32" s="1"/>
      <c r="H32" s="1"/>
    </row>
    <row r="33" spans="1:8" ht="15.75" x14ac:dyDescent="0.25">
      <c r="A33" s="1" t="s">
        <v>11</v>
      </c>
      <c r="B33" s="3">
        <f>SUM(B25:B29)</f>
        <v>-416902.85</v>
      </c>
      <c r="C33" s="3">
        <f>SUM(C25:C31)</f>
        <v>2699162.73</v>
      </c>
      <c r="D33" s="3">
        <f>SUM(D25:D31)</f>
        <v>-95623</v>
      </c>
      <c r="E33" s="3">
        <f>SUM(E25:E31)</f>
        <v>78792</v>
      </c>
      <c r="F33" s="3">
        <f>SUM(F25:F31)</f>
        <v>2265428.88</v>
      </c>
      <c r="G33" s="3">
        <f>SUM(G25:G31)</f>
        <v>519746.13</v>
      </c>
      <c r="H33" s="6">
        <f t="shared" ref="H33" si="2">SUM(H25:H31)</f>
        <v>2785175.01</v>
      </c>
    </row>
    <row r="35" spans="1:8" x14ac:dyDescent="0.2">
      <c r="E35" s="3"/>
      <c r="F35" s="7"/>
    </row>
  </sheetData>
  <mergeCells count="4">
    <mergeCell ref="I3:N3"/>
    <mergeCell ref="I11:N11"/>
    <mergeCell ref="I19:N19"/>
    <mergeCell ref="I29:N29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1595 Analysis</vt:lpstr>
    </vt:vector>
  </TitlesOfParts>
  <Company>Borden Ladner Gervais LLP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Bruce Bacon</cp:lastModifiedBy>
  <dcterms:created xsi:type="dcterms:W3CDTF">2016-07-06T20:49:53Z</dcterms:created>
  <dcterms:modified xsi:type="dcterms:W3CDTF">2017-04-18T16:55:40Z</dcterms:modified>
</cp:coreProperties>
</file>