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0290"/>
  </bookViews>
  <sheets>
    <sheet name="C1-07-02-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nth">'[39]Month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'[35]Input - Proj Info'!$I$148</definedName>
    <definedName name="Percent_Area">[40]INCOME!$I$15:$I$50,[40]INCOME!$N$15:$N$50,[40]INCOME!$X$15:$X$50,[40]INCOME!$AC$15:$AC$50</definedName>
    <definedName name="_xlnm.Print_Area" localSheetId="0">'C1-07-02-01'!$A$1:$O$52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'[41]q1 2002'!$A$15:$F$21</definedName>
    <definedName name="RateLookup">#REF!</definedName>
    <definedName name="RatesScenarios">[42]Fcst!#REF!</definedName>
    <definedName name="RBU">#REF!</definedName>
    <definedName name="Report_Date">[43]notes!$B$3</definedName>
    <definedName name="Report_Month">[43]notes!$B$4</definedName>
    <definedName name="Retailers_1505">#REF!</definedName>
    <definedName name="RetailRates">#REF!</definedName>
    <definedName name="Revised_PV_Rates">'[3]97PVModel'!$A$432:$AB$605</definedName>
    <definedName name="RID">[40]INCOME!#REF!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'[35]Input - Proj Info'!$M$27</definedName>
    <definedName name="Summary">#REF!</definedName>
    <definedName name="thou">[36]notes!$I$1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</definedNames>
  <calcPr calcId="145621"/>
</workbook>
</file>

<file path=xl/calcChain.xml><?xml version="1.0" encoding="utf-8"?>
<calcChain xmlns="http://schemas.openxmlformats.org/spreadsheetml/2006/main">
  <c r="N50" i="1" l="1"/>
  <c r="N39" i="1" s="1"/>
  <c r="K50" i="1"/>
  <c r="K39" i="1" s="1"/>
  <c r="I50" i="1"/>
  <c r="G50" i="1"/>
  <c r="E50" i="1"/>
  <c r="E39" i="1" s="1"/>
  <c r="N42" i="1"/>
  <c r="K42" i="1"/>
  <c r="I42" i="1"/>
  <c r="G42" i="1"/>
  <c r="E42" i="1"/>
  <c r="I39" i="1"/>
  <c r="G39" i="1"/>
  <c r="N35" i="1"/>
  <c r="N37" i="1" s="1"/>
  <c r="K35" i="1"/>
  <c r="K37" i="1" s="1"/>
  <c r="I35" i="1"/>
  <c r="I37" i="1" s="1"/>
  <c r="G35" i="1"/>
  <c r="G37" i="1" s="1"/>
  <c r="E35" i="1"/>
  <c r="E37" i="1" s="1"/>
  <c r="E41" i="1" l="1"/>
  <c r="E43" i="1" s="1"/>
  <c r="N41" i="1"/>
  <c r="N43" i="1" s="1"/>
  <c r="I41" i="1"/>
  <c r="I43" i="1" s="1"/>
  <c r="K41" i="1"/>
  <c r="K43" i="1" s="1"/>
  <c r="G41" i="1"/>
  <c r="G43" i="1" s="1"/>
</calcChain>
</file>

<file path=xl/sharedStrings.xml><?xml version="1.0" encoding="utf-8"?>
<sst xmlns="http://schemas.openxmlformats.org/spreadsheetml/2006/main" count="102" uniqueCount="50">
  <si>
    <t>HYDRO ONE NETWORKS INC.</t>
  </si>
  <si>
    <t>Calculation of Utility Income Taxes</t>
  </si>
  <si>
    <t>Test Years (2018 to 2022)</t>
  </si>
  <si>
    <t>Year Ending December 31</t>
  </si>
  <si>
    <t>($ Millions)</t>
  </si>
  <si>
    <t>Line No.</t>
  </si>
  <si>
    <t>Particulars</t>
  </si>
  <si>
    <t>(a)</t>
  </si>
  <si>
    <t>(b)</t>
  </si>
  <si>
    <t>(c )</t>
  </si>
  <si>
    <t>(d)</t>
  </si>
  <si>
    <t>(e)</t>
  </si>
  <si>
    <t>Determination of Taxable Income</t>
  </si>
  <si>
    <t>Regulatory Net Income (before tax)</t>
  </si>
  <si>
    <t>$</t>
  </si>
  <si>
    <t xml:space="preserve">  Other Post Employment Benefits expense</t>
  </si>
  <si>
    <t xml:space="preserve">  Other Post Employment Benefits payments</t>
  </si>
  <si>
    <t xml:space="preserve">  Depreciation and amortization</t>
  </si>
  <si>
    <t xml:space="preserve"> </t>
  </si>
  <si>
    <t xml:space="preserve">  Removal costs</t>
  </si>
  <si>
    <t xml:space="preserve">  Hedge loss - amortization</t>
  </si>
  <si>
    <t xml:space="preserve">  Non-deductible meals &amp; entertainment</t>
  </si>
  <si>
    <t xml:space="preserve">  Research &amp; Development ITC</t>
  </si>
  <si>
    <t xml:space="preserve">  Debt Issuance costs - amortization</t>
  </si>
  <si>
    <t xml:space="preserve">  Premium/Discount - amortization</t>
  </si>
  <si>
    <t xml:space="preserve">  Bond discount deduction</t>
  </si>
  <si>
    <t xml:space="preserve">  Non-deductible LTIP</t>
  </si>
  <si>
    <t>Regulatory Taxable Income</t>
  </si>
  <si>
    <t>Corporate Income Tax Rate</t>
  </si>
  <si>
    <t>%</t>
  </si>
  <si>
    <t>Subtotal</t>
  </si>
  <si>
    <t>Less: R&amp;D ITC / Ontario education credits</t>
  </si>
  <si>
    <t>Regulatory Income Tax</t>
  </si>
  <si>
    <t>Tax Rates</t>
  </si>
  <si>
    <t>Federal Tax</t>
  </si>
  <si>
    <t>Provincial Tax</t>
  </si>
  <si>
    <t>Total Tax Rate</t>
  </si>
  <si>
    <t>DISTRIBUTION</t>
  </si>
  <si>
    <t>*</t>
  </si>
  <si>
    <t xml:space="preserve">  Federal Tax Credits</t>
  </si>
  <si>
    <t xml:space="preserve">  Debt Issuance costs - 20(1)(e) deduction</t>
  </si>
  <si>
    <t xml:space="preserve">  Capitalized ESOP</t>
  </si>
  <si>
    <t xml:space="preserve">  Non-deductible Share Grants</t>
  </si>
  <si>
    <t>* Figures in 2021 and 2022 have been adjusted to incorporate the acquired LDCs.</t>
  </si>
  <si>
    <t xml:space="preserve">  Capital Cost Allowance and Cumulative Eligible Capital</t>
  </si>
  <si>
    <t xml:space="preserve">  Environmental costs paid</t>
  </si>
  <si>
    <t xml:space="preserve">  Capital amounts expensed for accounting</t>
  </si>
  <si>
    <t xml:space="preserve">  Capitalized overhead costs deducted</t>
  </si>
  <si>
    <t xml:space="preserve">  Capitalized pension costs deducted</t>
  </si>
  <si>
    <t xml:space="preserve"> Book to Tax Adjustments: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</si>
</sst>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\ \ _);\(0.0\)\ \ "/>
    <numFmt numFmtId="166" formatCode="0.00\ \ _);\(0.00\)\ \ "/>
    <numFmt numFmtId="167" formatCode="0.0000\ \ _);\(0.0000\)\ \ "/>
    <numFmt numFmtId="168" formatCode="_(* #,##0.0_);_(* \(#,##0.0\);_(* &quot;-&quot;??_);_(@_)"/>
    <numFmt numFmtId="169" formatCode="_(* #,##0.000000_);_(* \(#,##0.000000\);_(* &quot;-&quot;??_);_(@_)"/>
    <numFmt numFmtId="170" formatCode="_(* #,##0_);_(* \(#,##0\);_(* &quot;-&quot;??_);_(@_)"/>
    <numFmt numFmtId="171" formatCode="_(&quot;$&quot;* #,##0_);_(&quot;$&quot;* \(#,##0\);_(&quot;$&quot;* &quot;-&quot;??_);_(@_)"/>
    <numFmt numFmtId="172" formatCode="#,##0.00000_);\(#,##0.00000\)"/>
    <numFmt numFmtId="173" formatCode="0.0\x"/>
    <numFmt numFmtId="174" formatCode="#,##0.000_);\(#,##0.000\)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_-&quot;$&quot;* #,##0.00_-;\-&quot;$&quot;* #,##0.00_-;_-&quot;$&quot;* &quot;-&quot;??_-;_-@_-"/>
    <numFmt numFmtId="179" formatCode="#,##0.000"/>
    <numFmt numFmtId="180" formatCode="0.00\x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b/>
      <sz val="16"/>
      <name val="Helv"/>
    </font>
    <font>
      <b/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Helv"/>
    </font>
    <font>
      <b/>
      <sz val="11"/>
      <name val="Helv"/>
    </font>
    <font>
      <b/>
      <u/>
      <sz val="11"/>
      <name val="Times New Roman"/>
      <family val="1"/>
    </font>
    <font>
      <b/>
      <u/>
      <sz val="11"/>
      <name val="Helv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5">
    <xf numFmtId="0" fontId="0" fillId="0" borderId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1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6" fontId="8" fillId="0" borderId="0"/>
    <xf numFmtId="177" fontId="8" fillId="0" borderId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0" fontId="9" fillId="0" borderId="4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5" fillId="3" borderId="5" applyNumberFormat="0" applyBorder="0" applyAlignment="0" applyProtection="0"/>
    <xf numFmtId="10" fontId="5" fillId="3" borderId="5" applyNumberFormat="0" applyBorder="0" applyAlignment="0" applyProtection="0"/>
    <xf numFmtId="178" fontId="7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17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7" fontId="8" fillId="0" borderId="0"/>
    <xf numFmtId="7" fontId="8" fillId="0" borderId="0"/>
    <xf numFmtId="37" fontId="10" fillId="4" borderId="0">
      <alignment horizontal="right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6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43" fontId="2" fillId="0" borderId="0" xfId="0" applyNumberFormat="1" applyFont="1" applyFill="1"/>
    <xf numFmtId="0" fontId="5" fillId="0" borderId="0" xfId="0" applyFont="1" applyProtection="1"/>
    <xf numFmtId="0" fontId="2" fillId="0" borderId="0" xfId="0" applyFont="1" applyAlignment="1">
      <alignment horizontal="left"/>
    </xf>
    <xf numFmtId="167" fontId="2" fillId="0" borderId="0" xfId="0" applyNumberFormat="1" applyFont="1"/>
    <xf numFmtId="43" fontId="2" fillId="0" borderId="0" xfId="0" applyNumberFormat="1" applyFont="1"/>
    <xf numFmtId="168" fontId="2" fillId="0" borderId="0" xfId="0" applyNumberFormat="1" applyFont="1"/>
    <xf numFmtId="0" fontId="4" fillId="0" borderId="0" xfId="0" applyFont="1"/>
    <xf numFmtId="0" fontId="8" fillId="0" borderId="0" xfId="0" applyFont="1"/>
    <xf numFmtId="164" fontId="8" fillId="0" borderId="0" xfId="0" applyNumberFormat="1" applyFont="1" applyFill="1" applyBorder="1"/>
    <xf numFmtId="164" fontId="8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7" fillId="0" borderId="0" xfId="0" applyFont="1"/>
    <xf numFmtId="164" fontId="13" fillId="0" borderId="0" xfId="0" applyNumberFormat="1" applyFont="1" applyBorder="1" applyAlignment="1"/>
    <xf numFmtId="164" fontId="13" fillId="0" borderId="0" xfId="0" applyNumberFormat="1" applyFont="1" applyAlignment="1"/>
    <xf numFmtId="0" fontId="13" fillId="0" borderId="0" xfId="0" applyFont="1" applyAlignment="1"/>
    <xf numFmtId="164" fontId="13" fillId="0" borderId="0" xfId="0" applyNumberFormat="1" applyFont="1" applyFill="1" applyBorder="1" applyAlignment="1"/>
    <xf numFmtId="164" fontId="17" fillId="0" borderId="0" xfId="0" applyNumberFormat="1" applyFont="1" applyFill="1" applyAlignment="1"/>
    <xf numFmtId="0" fontId="17" fillId="0" borderId="0" xfId="0" applyFont="1" applyFill="1" applyAlignment="1"/>
    <xf numFmtId="0" fontId="1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/>
    <xf numFmtId="165" fontId="13" fillId="0" borderId="0" xfId="0" applyNumberFormat="1" applyFont="1" applyFill="1" applyBorder="1" applyAlignment="1"/>
    <xf numFmtId="165" fontId="15" fillId="0" borderId="0" xfId="0" applyNumberFormat="1" applyFont="1" applyFill="1" applyBorder="1"/>
    <xf numFmtId="0" fontId="15" fillId="0" borderId="0" xfId="0" applyFont="1" applyFill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right"/>
    </xf>
    <xf numFmtId="165" fontId="13" fillId="0" borderId="1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/>
    <xf numFmtId="165" fontId="13" fillId="0" borderId="2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>
      <alignment horizontal="left"/>
    </xf>
    <xf numFmtId="166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Alignment="1"/>
    <xf numFmtId="166" fontId="13" fillId="0" borderId="0" xfId="0" applyNumberFormat="1" applyFont="1" applyFill="1" applyBorder="1" applyAlignment="1"/>
    <xf numFmtId="164" fontId="15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165" fontId="13" fillId="0" borderId="3" xfId="0" applyNumberFormat="1" applyFont="1" applyFill="1" applyBorder="1" applyAlignment="1">
      <alignment horizontal="center"/>
    </xf>
    <xf numFmtId="168" fontId="13" fillId="0" borderId="0" xfId="1" applyNumberFormat="1" applyFont="1" applyFill="1" applyBorder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/>
    <xf numFmtId="165" fontId="13" fillId="0" borderId="0" xfId="0" applyNumberFormat="1" applyFont="1" applyFill="1" applyAlignment="1">
      <alignment horizontal="center"/>
    </xf>
    <xf numFmtId="169" fontId="13" fillId="0" borderId="0" xfId="1" applyNumberFormat="1" applyFont="1" applyFill="1" applyAlignment="1">
      <alignment horizontal="center"/>
    </xf>
    <xf numFmtId="165" fontId="13" fillId="0" borderId="0" xfId="0" applyNumberFormat="1" applyFont="1" applyAlignment="1">
      <alignment horizontal="left"/>
    </xf>
    <xf numFmtId="166" fontId="13" fillId="0" borderId="0" xfId="0" applyNumberFormat="1" applyFont="1" applyBorder="1" applyAlignment="1">
      <alignment horizontal="center"/>
    </xf>
    <xf numFmtId="165" fontId="13" fillId="0" borderId="0" xfId="0" applyNumberFormat="1" applyFont="1" applyAlignment="1"/>
    <xf numFmtId="166" fontId="13" fillId="0" borderId="0" xfId="0" applyNumberFormat="1" applyFont="1" applyBorder="1" applyAlignment="1"/>
    <xf numFmtId="165" fontId="15" fillId="0" borderId="0" xfId="0" applyNumberFormat="1" applyFont="1" applyAlignment="1">
      <alignment horizontal="left"/>
    </xf>
    <xf numFmtId="166" fontId="13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</cellXfs>
  <cellStyles count="255">
    <cellStyle name="$" xfId="2"/>
    <cellStyle name="$ 2" xfId="3"/>
    <cellStyle name="$ 2 2" xfId="4"/>
    <cellStyle name="$ 3" xfId="5"/>
    <cellStyle name="$ 3 2" xfId="6"/>
    <cellStyle name="$ 4" xfId="7"/>
    <cellStyle name="$_CCA-Request_H11bps" xfId="8"/>
    <cellStyle name="$_CCA-Request_H11bps 2" xfId="9"/>
    <cellStyle name="$_CCA-Request_H11bps 2 2" xfId="10"/>
    <cellStyle name="$_CCA-Request_H11bps 3" xfId="11"/>
    <cellStyle name="$_CCA-Request_H11bps 3 2" xfId="12"/>
    <cellStyle name="$_CCA-Request_H11bps 4" xfId="13"/>
    <cellStyle name="$_CCA-Request_H11bps July 9" xfId="14"/>
    <cellStyle name="$_CCA-Request_H11bps July 9 2" xfId="15"/>
    <cellStyle name="$_CCA-Request_H11bps July 9 2 2" xfId="16"/>
    <cellStyle name="$_CCA-Request_H11bps July 9 3" xfId="17"/>
    <cellStyle name="$_CCA-Request_H11bps July 9 3 2" xfId="18"/>
    <cellStyle name="$_CCA-Request_H11bps July 9 4" xfId="19"/>
    <cellStyle name="$comma" xfId="20"/>
    <cellStyle name="_Comma" xfId="21"/>
    <cellStyle name="_Comma 2" xfId="22"/>
    <cellStyle name="_Comma 2 2" xfId="23"/>
    <cellStyle name="_Comma 3" xfId="24"/>
    <cellStyle name="_Comma 3 2" xfId="25"/>
    <cellStyle name="_Comma 4" xfId="26"/>
    <cellStyle name="_Currency" xfId="27"/>
    <cellStyle name="_Currency 2" xfId="28"/>
    <cellStyle name="_Currency 2 2" xfId="29"/>
    <cellStyle name="_Currency 3" xfId="30"/>
    <cellStyle name="_Currency 3 2" xfId="31"/>
    <cellStyle name="_Currency 4" xfId="32"/>
    <cellStyle name="_CurrencySpace" xfId="33"/>
    <cellStyle name="_CurrencySpace 2" xfId="34"/>
    <cellStyle name="_CurrencySpace 2 2" xfId="35"/>
    <cellStyle name="_CurrencySpace 3" xfId="36"/>
    <cellStyle name="_CurrencySpace 3 2" xfId="37"/>
    <cellStyle name="_CurrencySpace 4" xfId="38"/>
    <cellStyle name="_Multiple" xfId="39"/>
    <cellStyle name="_Multiple 2" xfId="40"/>
    <cellStyle name="_Multiple 2 2" xfId="41"/>
    <cellStyle name="_Multiple 3" xfId="42"/>
    <cellStyle name="_Multiple 3 2" xfId="43"/>
    <cellStyle name="_Multiple 4" xfId="44"/>
    <cellStyle name="_MultipleSpace" xfId="45"/>
    <cellStyle name="_MultipleSpace 2" xfId="46"/>
    <cellStyle name="_MultipleSpace 2 2" xfId="47"/>
    <cellStyle name="_MultipleSpace 3" xfId="48"/>
    <cellStyle name="_MultipleSpace 3 2" xfId="49"/>
    <cellStyle name="_MultipleSpace 4" xfId="50"/>
    <cellStyle name="_Percent" xfId="51"/>
    <cellStyle name="_Percent 2" xfId="52"/>
    <cellStyle name="_Percent 2 2" xfId="53"/>
    <cellStyle name="_Percent 3" xfId="54"/>
    <cellStyle name="_Percent 3 2" xfId="55"/>
    <cellStyle name="_Percent 4" xfId="56"/>
    <cellStyle name="_PercentSpace" xfId="57"/>
    <cellStyle name="_PercentSpace 2" xfId="58"/>
    <cellStyle name="_PercentSpace 2 2" xfId="59"/>
    <cellStyle name="_PercentSpace 3" xfId="60"/>
    <cellStyle name="_PercentSpace 3 2" xfId="61"/>
    <cellStyle name="_PercentSpace 4" xfId="62"/>
    <cellStyle name="_PercentSpace_AR Analysis 061207" xfId="63"/>
    <cellStyle name="_PercentSpace_AR Analysis 061207 2" xfId="64"/>
    <cellStyle name="_PercentSpace_AR Analysis 061207 2 2" xfId="65"/>
    <cellStyle name="_PercentSpace_AR Analysis 061207 3" xfId="66"/>
    <cellStyle name="_PercentSpace_AR Analysis 061207 3 2" xfId="67"/>
    <cellStyle name="_PercentSpace_AR Analysis 061207 4" xfId="68"/>
    <cellStyle name="_PercentSpace_RMDx BP050513a 051212a" xfId="69"/>
    <cellStyle name="_PercentSpace_RMDx BP050513a 051212a 2" xfId="70"/>
    <cellStyle name="_PercentSpace_RMDx BP050513a 051212a 2 2" xfId="71"/>
    <cellStyle name="_PercentSpace_RMDx BP050513a 051212a 3" xfId="72"/>
    <cellStyle name="_PercentSpace_RMDx BP050513a 051212a 3 2" xfId="73"/>
    <cellStyle name="_PercentSpace_RMDx BP050513a 051212a 4" xfId="74"/>
    <cellStyle name="Comma" xfId="1" builtinId="3"/>
    <cellStyle name="Comma 2" xfId="75"/>
    <cellStyle name="Comma 2 2" xfId="76"/>
    <cellStyle name="Comma 3" xfId="77"/>
    <cellStyle name="Comma 3 2" xfId="78"/>
    <cellStyle name="Comma 4" xfId="79"/>
    <cellStyle name="Comma 4 2" xfId="80"/>
    <cellStyle name="Comma 4 2 2" xfId="81"/>
    <cellStyle name="Comma 4 3" xfId="82"/>
    <cellStyle name="Comma 4 3 2" xfId="83"/>
    <cellStyle name="Comma 4 4" xfId="84"/>
    <cellStyle name="Comma 5" xfId="85"/>
    <cellStyle name="Comma 5 2" xfId="86"/>
    <cellStyle name="Comma 6" xfId="87"/>
    <cellStyle name="Comma 6 2" xfId="88"/>
    <cellStyle name="comma zerodec" xfId="89"/>
    <cellStyle name="Currency 2" xfId="90"/>
    <cellStyle name="Currency 2 2" xfId="91"/>
    <cellStyle name="Currency 3" xfId="92"/>
    <cellStyle name="Currency 3 2" xfId="93"/>
    <cellStyle name="Currency1" xfId="94"/>
    <cellStyle name="Dollar (zero dec)" xfId="95"/>
    <cellStyle name="Grey" xfId="96"/>
    <cellStyle name="Grey 2" xfId="97"/>
    <cellStyle name="Header1" xfId="98"/>
    <cellStyle name="Header2" xfId="99"/>
    <cellStyle name="Input [yellow]" xfId="100"/>
    <cellStyle name="Input [yellow] 2" xfId="101"/>
    <cellStyle name="multiple" xfId="102"/>
    <cellStyle name="Normal" xfId="0" builtinId="0"/>
    <cellStyle name="Normal - Style1" xfId="103"/>
    <cellStyle name="Normal - Style1 2" xfId="104"/>
    <cellStyle name="Normal - Style1 2 2" xfId="105"/>
    <cellStyle name="Normal - Style1 3" xfId="106"/>
    <cellStyle name="Normal - Style1 3 2" xfId="107"/>
    <cellStyle name="Normal - Style1 4" xfId="108"/>
    <cellStyle name="Normal 10" xfId="109"/>
    <cellStyle name="Normal 10 2" xfId="110"/>
    <cellStyle name="Normal 11" xfId="111"/>
    <cellStyle name="Normal 11 2" xfId="112"/>
    <cellStyle name="Normal 12" xfId="113"/>
    <cellStyle name="Normal 12 2" xfId="114"/>
    <cellStyle name="Normal 13" xfId="115"/>
    <cellStyle name="Normal 13 2" xfId="116"/>
    <cellStyle name="Normal 14" xfId="117"/>
    <cellStyle name="Normal 14 2" xfId="118"/>
    <cellStyle name="Normal 15" xfId="119"/>
    <cellStyle name="Normal 15 2" xfId="120"/>
    <cellStyle name="Normal 16" xfId="121"/>
    <cellStyle name="Normal 16 2" xfId="122"/>
    <cellStyle name="Normal 17" xfId="123"/>
    <cellStyle name="Normal 18" xfId="124"/>
    <cellStyle name="Normal 2" xfId="125"/>
    <cellStyle name="Normal 2 2" xfId="126"/>
    <cellStyle name="Normal 3" xfId="127"/>
    <cellStyle name="Normal 3 2" xfId="128"/>
    <cellStyle name="Normal 4" xfId="129"/>
    <cellStyle name="Normal 4 2" xfId="130"/>
    <cellStyle name="Normal 5" xfId="131"/>
    <cellStyle name="Normal 5 2" xfId="132"/>
    <cellStyle name="Normal 6" xfId="133"/>
    <cellStyle name="Normal 6 2" xfId="134"/>
    <cellStyle name="Normal 7" xfId="135"/>
    <cellStyle name="Normal 7 2" xfId="136"/>
    <cellStyle name="Normal 8" xfId="137"/>
    <cellStyle name="Normal 8 2" xfId="138"/>
    <cellStyle name="Normal 9" xfId="139"/>
    <cellStyle name="Normal 9 2" xfId="140"/>
    <cellStyle name="Number" xfId="141"/>
    <cellStyle name="Number 2" xfId="142"/>
    <cellStyle name="Number 2 2" xfId="143"/>
    <cellStyle name="Number 3" xfId="144"/>
    <cellStyle name="Number 3 2" xfId="145"/>
    <cellStyle name="Number 4" xfId="146"/>
    <cellStyle name="OH01" xfId="147"/>
    <cellStyle name="OH01 2" xfId="148"/>
    <cellStyle name="OH01 3" xfId="149"/>
    <cellStyle name="OHnplode" xfId="150"/>
    <cellStyle name="Percent [2]" xfId="151"/>
    <cellStyle name="Percent [2] 2" xfId="152"/>
    <cellStyle name="Percent [2] 2 2" xfId="153"/>
    <cellStyle name="Percent [2] 3" xfId="154"/>
    <cellStyle name="Percent [2] 3 2" xfId="155"/>
    <cellStyle name="Percent [2] 4" xfId="156"/>
    <cellStyle name="Percent 10" xfId="157"/>
    <cellStyle name="Percent 10 2" xfId="158"/>
    <cellStyle name="Percent 11" xfId="159"/>
    <cellStyle name="Percent 11 2" xfId="160"/>
    <cellStyle name="Percent 12" xfId="161"/>
    <cellStyle name="Percent 12 2" xfId="162"/>
    <cellStyle name="Percent 13" xfId="163"/>
    <cellStyle name="Percent 13 2" xfId="164"/>
    <cellStyle name="Percent 14" xfId="165"/>
    <cellStyle name="Percent 14 2" xfId="166"/>
    <cellStyle name="Percent 15" xfId="167"/>
    <cellStyle name="Percent 15 2" xfId="168"/>
    <cellStyle name="Percent 16" xfId="169"/>
    <cellStyle name="Percent 16 2" xfId="170"/>
    <cellStyle name="Percent 17" xfId="171"/>
    <cellStyle name="Percent 17 2" xfId="172"/>
    <cellStyle name="Percent 18" xfId="173"/>
    <cellStyle name="Percent 18 2" xfId="174"/>
    <cellStyle name="Percent 19" xfId="175"/>
    <cellStyle name="Percent 19 2" xfId="176"/>
    <cellStyle name="Percent 2" xfId="177"/>
    <cellStyle name="Percent 2 2" xfId="178"/>
    <cellStyle name="Percent 20" xfId="179"/>
    <cellStyle name="Percent 20 2" xfId="180"/>
    <cellStyle name="Percent 21" xfId="181"/>
    <cellStyle name="Percent 21 2" xfId="182"/>
    <cellStyle name="Percent 22" xfId="183"/>
    <cellStyle name="Percent 22 2" xfId="184"/>
    <cellStyle name="Percent 23" xfId="185"/>
    <cellStyle name="Percent 23 2" xfId="186"/>
    <cellStyle name="Percent 24" xfId="187"/>
    <cellStyle name="Percent 24 2" xfId="188"/>
    <cellStyle name="Percent 3" xfId="189"/>
    <cellStyle name="Percent 3 2" xfId="190"/>
    <cellStyle name="Percent 4" xfId="191"/>
    <cellStyle name="Percent 4 2" xfId="192"/>
    <cellStyle name="Percent 5" xfId="193"/>
    <cellStyle name="Percent 5 2" xfId="194"/>
    <cellStyle name="Percent 5 2 2" xfId="195"/>
    <cellStyle name="Percent 5 3" xfId="196"/>
    <cellStyle name="Percent 5 3 2" xfId="197"/>
    <cellStyle name="Percent 5 4" xfId="198"/>
    <cellStyle name="Percent 6" xfId="199"/>
    <cellStyle name="Percent 6 2" xfId="200"/>
    <cellStyle name="Percent 7" xfId="201"/>
    <cellStyle name="Percent 7 2" xfId="202"/>
    <cellStyle name="Percent 8" xfId="203"/>
    <cellStyle name="Percent 8 2" xfId="204"/>
    <cellStyle name="Percent 9" xfId="205"/>
    <cellStyle name="Percent 9 2" xfId="206"/>
    <cellStyle name="PSChar" xfId="207"/>
    <cellStyle name="PSDate" xfId="208"/>
    <cellStyle name="PSDec" xfId="209"/>
    <cellStyle name="PSHeading" xfId="210"/>
    <cellStyle name="PSInt" xfId="211"/>
    <cellStyle name="PSSpacer" xfId="212"/>
    <cellStyle name="ShOut" xfId="213"/>
    <cellStyle name="ShOut 2" xfId="214"/>
    <cellStyle name="ShOut 2 2" xfId="215"/>
    <cellStyle name="ShOut 3" xfId="216"/>
    <cellStyle name="ShOut 3 2" xfId="217"/>
    <cellStyle name="ShOut 4" xfId="218"/>
    <cellStyle name="Style 1" xfId="219"/>
    <cellStyle name="Style 1 2" xfId="220"/>
    <cellStyle name="Style 1 2 2" xfId="221"/>
    <cellStyle name="Style 1 3" xfId="222"/>
    <cellStyle name="Style 1 3 2" xfId="223"/>
    <cellStyle name="Style 1 4" xfId="224"/>
    <cellStyle name="Style 2" xfId="225"/>
    <cellStyle name="Style 2 2" xfId="226"/>
    <cellStyle name="Style 2 2 2" xfId="227"/>
    <cellStyle name="Style 2 3" xfId="228"/>
    <cellStyle name="Style 2 3 2" xfId="229"/>
    <cellStyle name="Style 2 4" xfId="230"/>
    <cellStyle name="Style 3" xfId="231"/>
    <cellStyle name="Style 3 2" xfId="232"/>
    <cellStyle name="Style 3 2 2" xfId="233"/>
    <cellStyle name="Style 3 3" xfId="234"/>
    <cellStyle name="Style 3 3 2" xfId="235"/>
    <cellStyle name="Style 3 4" xfId="236"/>
    <cellStyle name="x" xfId="237"/>
    <cellStyle name="x 2" xfId="238"/>
    <cellStyle name="x 2 2" xfId="239"/>
    <cellStyle name="x 3" xfId="240"/>
    <cellStyle name="x 3 2" xfId="241"/>
    <cellStyle name="x 4" xfId="242"/>
    <cellStyle name="x_CCA-Request_H11bps" xfId="243"/>
    <cellStyle name="x_CCA-Request_H11bps 2" xfId="244"/>
    <cellStyle name="x_CCA-Request_H11bps 2 2" xfId="245"/>
    <cellStyle name="x_CCA-Request_H11bps 3" xfId="246"/>
    <cellStyle name="x_CCA-Request_H11bps 3 2" xfId="247"/>
    <cellStyle name="x_CCA-Request_H11bps 4" xfId="248"/>
    <cellStyle name="x_CCA-Request_H11bps July 9" xfId="249"/>
    <cellStyle name="x_CCA-Request_H11bps July 9 2" xfId="250"/>
    <cellStyle name="x_CCA-Request_H11bps July 9 2 2" xfId="251"/>
    <cellStyle name="x_CCA-Request_H11bps July 9 3" xfId="252"/>
    <cellStyle name="x_CCA-Request_H11bps July 9 3 2" xfId="253"/>
    <cellStyle name="x_CCA-Request_H11bps July 9 4" xfId="2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ON%20bypass%20current%20study/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9.140625" defaultRowHeight="12.75" x14ac:dyDescent="0.2"/>
  <cols>
    <col min="1" max="1" width="5.42578125" style="1" customWidth="1"/>
    <col min="2" max="2" width="1.85546875" style="1" customWidth="1"/>
    <col min="3" max="3" width="48.140625" style="1" customWidth="1"/>
    <col min="4" max="4" width="2.7109375" style="1" customWidth="1"/>
    <col min="5" max="5" width="10.42578125" style="1" customWidth="1"/>
    <col min="6" max="6" width="2.7109375" style="1" customWidth="1"/>
    <col min="7" max="7" width="10.28515625" style="1" customWidth="1"/>
    <col min="8" max="8" width="2.7109375" style="1" customWidth="1"/>
    <col min="9" max="9" width="10.42578125" style="1" customWidth="1"/>
    <col min="10" max="10" width="2.7109375" style="1" customWidth="1"/>
    <col min="11" max="11" width="8.7109375" style="1" customWidth="1"/>
    <col min="12" max="12" width="1.5703125" style="1" customWidth="1"/>
    <col min="13" max="13" width="2.7109375" style="1" customWidth="1"/>
    <col min="14" max="14" width="8.85546875" style="1" customWidth="1"/>
    <col min="15" max="15" width="3.28515625" style="1" customWidth="1"/>
    <col min="16" max="16" width="9.140625" style="1"/>
    <col min="17" max="17" width="18.5703125" style="1" bestFit="1" customWidth="1"/>
    <col min="18" max="16384" width="9.140625" style="1"/>
  </cols>
  <sheetData>
    <row r="1" spans="1:22" ht="14.25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4"/>
    </row>
    <row r="2" spans="1:22" ht="14.25" x14ac:dyDescent="0.2">
      <c r="A2" s="69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4"/>
    </row>
    <row r="3" spans="1:22" ht="14.25" x14ac:dyDescent="0.2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4"/>
    </row>
    <row r="4" spans="1:22" ht="15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14"/>
    </row>
    <row r="5" spans="1:22" ht="15" x14ac:dyDescent="0.25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4"/>
    </row>
    <row r="6" spans="1:22" ht="19.5" x14ac:dyDescent="0.35">
      <c r="A6" s="68" t="s">
        <v>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14"/>
      <c r="Q6" s="3"/>
      <c r="R6" s="2"/>
    </row>
    <row r="7" spans="1:22" ht="1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Q7" s="10"/>
    </row>
    <row r="8" spans="1:22" ht="29.25" x14ac:dyDescent="0.25">
      <c r="A8" s="17" t="s">
        <v>5</v>
      </c>
      <c r="B8" s="18"/>
      <c r="C8" s="19" t="s">
        <v>6</v>
      </c>
      <c r="D8" s="20"/>
      <c r="E8" s="21">
        <v>2018</v>
      </c>
      <c r="F8" s="22"/>
      <c r="G8" s="21">
        <v>2019</v>
      </c>
      <c r="H8" s="22"/>
      <c r="I8" s="21">
        <v>2020</v>
      </c>
      <c r="J8" s="22"/>
      <c r="K8" s="21">
        <v>2021</v>
      </c>
      <c r="L8" s="23"/>
      <c r="M8" s="22"/>
      <c r="N8" s="21">
        <v>2022</v>
      </c>
      <c r="O8" s="24"/>
      <c r="V8" s="3"/>
    </row>
    <row r="9" spans="1:22" ht="15" x14ac:dyDescent="0.25">
      <c r="A9" s="18"/>
      <c r="B9" s="18"/>
      <c r="C9" s="18"/>
      <c r="D9" s="18"/>
      <c r="E9" s="25" t="s">
        <v>7</v>
      </c>
      <c r="F9" s="25"/>
      <c r="G9" s="25" t="s">
        <v>8</v>
      </c>
      <c r="H9" s="25"/>
      <c r="I9" s="25" t="s">
        <v>9</v>
      </c>
      <c r="J9" s="25"/>
      <c r="K9" s="25" t="s">
        <v>10</v>
      </c>
      <c r="L9" s="25"/>
      <c r="M9" s="25"/>
      <c r="N9" s="25" t="s">
        <v>11</v>
      </c>
      <c r="O9" s="26"/>
    </row>
    <row r="10" spans="1:22" ht="15" x14ac:dyDescent="0.25">
      <c r="A10" s="18"/>
      <c r="B10" s="18"/>
      <c r="C10" s="27" t="s">
        <v>12</v>
      </c>
      <c r="D10" s="18"/>
      <c r="E10" s="28"/>
      <c r="F10" s="29"/>
      <c r="G10" s="28"/>
      <c r="H10" s="30"/>
      <c r="I10" s="28"/>
      <c r="J10" s="29"/>
      <c r="K10" s="28"/>
      <c r="L10" s="28"/>
      <c r="M10" s="30"/>
      <c r="N10" s="28"/>
      <c r="O10" s="14"/>
    </row>
    <row r="11" spans="1:22" ht="15" x14ac:dyDescent="0.25">
      <c r="A11" s="18"/>
      <c r="B11" s="18"/>
      <c r="C11" s="18"/>
      <c r="D11" s="18"/>
      <c r="E11" s="31"/>
      <c r="F11" s="32"/>
      <c r="G11" s="31"/>
      <c r="H11" s="33"/>
      <c r="I11" s="31"/>
      <c r="J11" s="32"/>
      <c r="K11" s="31"/>
      <c r="L11" s="31"/>
      <c r="M11" s="33"/>
      <c r="N11" s="31"/>
      <c r="O11" s="34"/>
      <c r="P11" s="3"/>
      <c r="Q11" s="3"/>
      <c r="R11" s="3"/>
      <c r="S11" s="3"/>
      <c r="T11" s="3"/>
    </row>
    <row r="12" spans="1:22" ht="15" x14ac:dyDescent="0.25">
      <c r="A12" s="35">
        <v>1</v>
      </c>
      <c r="B12" s="36"/>
      <c r="C12" s="36" t="s">
        <v>13</v>
      </c>
      <c r="D12" s="37" t="s">
        <v>14</v>
      </c>
      <c r="E12" s="38">
        <v>327.46126428982188</v>
      </c>
      <c r="F12" s="39" t="s">
        <v>14</v>
      </c>
      <c r="G12" s="38">
        <v>344.01436884212035</v>
      </c>
      <c r="H12" s="39" t="s">
        <v>14</v>
      </c>
      <c r="I12" s="38">
        <v>360.30664426073417</v>
      </c>
      <c r="J12" s="39" t="s">
        <v>14</v>
      </c>
      <c r="K12" s="38">
        <v>386.03727596828764</v>
      </c>
      <c r="L12" s="40" t="s">
        <v>38</v>
      </c>
      <c r="M12" s="39" t="s">
        <v>14</v>
      </c>
      <c r="N12" s="38">
        <v>400.94328656748746</v>
      </c>
      <c r="O12" s="41" t="s">
        <v>38</v>
      </c>
      <c r="P12" s="4"/>
      <c r="Q12" s="4"/>
      <c r="R12" s="3"/>
      <c r="S12" s="3"/>
      <c r="T12" s="3"/>
    </row>
    <row r="13" spans="1:22" ht="15" x14ac:dyDescent="0.25">
      <c r="A13" s="35"/>
      <c r="B13" s="36"/>
      <c r="C13" s="36"/>
      <c r="D13" s="37"/>
      <c r="E13" s="38"/>
      <c r="F13" s="39"/>
      <c r="G13" s="38"/>
      <c r="H13" s="39"/>
      <c r="I13" s="38"/>
      <c r="J13" s="39"/>
      <c r="K13" s="38"/>
      <c r="L13" s="40"/>
      <c r="M13" s="39"/>
      <c r="N13" s="38"/>
      <c r="O13" s="14"/>
      <c r="P13" s="3"/>
      <c r="Q13" s="3"/>
      <c r="R13" s="3"/>
      <c r="S13" s="3"/>
      <c r="T13" s="3"/>
    </row>
    <row r="14" spans="1:22" ht="15" x14ac:dyDescent="0.25">
      <c r="A14" s="35">
        <v>2</v>
      </c>
      <c r="B14" s="36"/>
      <c r="C14" s="36" t="s">
        <v>49</v>
      </c>
      <c r="D14" s="37"/>
      <c r="E14" s="38"/>
      <c r="F14" s="39"/>
      <c r="G14" s="38"/>
      <c r="H14" s="39"/>
      <c r="I14" s="38"/>
      <c r="J14" s="39"/>
      <c r="K14" s="38"/>
      <c r="L14" s="40"/>
      <c r="M14" s="39"/>
      <c r="N14" s="38"/>
      <c r="O14" s="42"/>
      <c r="R14" s="3"/>
      <c r="S14" s="3"/>
      <c r="T14" s="3"/>
    </row>
    <row r="15" spans="1:22" ht="15" x14ac:dyDescent="0.25">
      <c r="A15" s="35">
        <v>3</v>
      </c>
      <c r="B15" s="36"/>
      <c r="C15" s="36" t="s">
        <v>15</v>
      </c>
      <c r="D15" s="37"/>
      <c r="E15" s="38">
        <v>23.850343553887022</v>
      </c>
      <c r="F15" s="39"/>
      <c r="G15" s="38">
        <v>23.507364180348567</v>
      </c>
      <c r="H15" s="39"/>
      <c r="I15" s="38">
        <v>23.212291501560692</v>
      </c>
      <c r="J15" s="39"/>
      <c r="K15" s="38">
        <v>21.857900918274392</v>
      </c>
      <c r="L15" s="40"/>
      <c r="M15" s="39"/>
      <c r="N15" s="38">
        <v>22.683709416926686</v>
      </c>
      <c r="O15" s="42"/>
      <c r="P15" s="3"/>
      <c r="Q15" s="3"/>
      <c r="R15" s="3"/>
      <c r="S15" s="3"/>
      <c r="T15" s="3"/>
    </row>
    <row r="16" spans="1:22" ht="15" x14ac:dyDescent="0.25">
      <c r="A16" s="35">
        <v>4</v>
      </c>
      <c r="B16" s="36"/>
      <c r="C16" s="36" t="s">
        <v>16</v>
      </c>
      <c r="D16" s="37"/>
      <c r="E16" s="38">
        <v>-28.983607533135558</v>
      </c>
      <c r="F16" s="39"/>
      <c r="G16" s="38">
        <v>-30.702364134944929</v>
      </c>
      <c r="H16" s="39"/>
      <c r="I16" s="38">
        <v>-31.832303332259059</v>
      </c>
      <c r="J16" s="39"/>
      <c r="K16" s="38">
        <v>-31.913383680054139</v>
      </c>
      <c r="L16" s="40"/>
      <c r="M16" s="39"/>
      <c r="N16" s="38">
        <v>-33.787035222215074</v>
      </c>
      <c r="O16" s="42"/>
      <c r="P16" s="3"/>
      <c r="Q16" s="3"/>
      <c r="R16" s="3"/>
      <c r="S16" s="3"/>
      <c r="T16" s="3"/>
    </row>
    <row r="17" spans="1:21" ht="15" x14ac:dyDescent="0.25">
      <c r="A17" s="35">
        <v>5</v>
      </c>
      <c r="B17" s="36"/>
      <c r="C17" s="36" t="s">
        <v>17</v>
      </c>
      <c r="D17" s="37"/>
      <c r="E17" s="38">
        <v>394.39528275834743</v>
      </c>
      <c r="F17" s="39"/>
      <c r="G17" s="38">
        <v>414.40073874116985</v>
      </c>
      <c r="H17" s="39"/>
      <c r="I17" s="38">
        <v>428.70223479822135</v>
      </c>
      <c r="J17" s="39"/>
      <c r="K17" s="38">
        <v>448.05826016171676</v>
      </c>
      <c r="L17" s="40" t="s">
        <v>38</v>
      </c>
      <c r="M17" s="39"/>
      <c r="N17" s="38">
        <v>464.72410998264479</v>
      </c>
      <c r="O17" s="41" t="s">
        <v>38</v>
      </c>
      <c r="P17" s="4"/>
      <c r="Q17" s="4"/>
      <c r="R17" s="3"/>
      <c r="S17" s="3"/>
      <c r="T17" s="3"/>
    </row>
    <row r="18" spans="1:21" ht="15" x14ac:dyDescent="0.25">
      <c r="A18" s="35">
        <v>7</v>
      </c>
      <c r="B18" s="36" t="s">
        <v>18</v>
      </c>
      <c r="C18" s="36" t="s">
        <v>44</v>
      </c>
      <c r="D18" s="37"/>
      <c r="E18" s="38">
        <v>-433.62352411182218</v>
      </c>
      <c r="F18" s="39"/>
      <c r="G18" s="38">
        <v>-455.1676799392784</v>
      </c>
      <c r="H18" s="39"/>
      <c r="I18" s="38">
        <v>-475.1049835898848</v>
      </c>
      <c r="J18" s="39"/>
      <c r="K18" s="38">
        <v>-494.15896906193547</v>
      </c>
      <c r="L18" s="40" t="s">
        <v>38</v>
      </c>
      <c r="M18" s="39"/>
      <c r="N18" s="38">
        <v>-520.0236604639191</v>
      </c>
      <c r="O18" s="41" t="s">
        <v>38</v>
      </c>
      <c r="P18" s="4"/>
      <c r="Q18" s="4"/>
      <c r="R18" s="3"/>
      <c r="S18" s="3"/>
      <c r="T18" s="3"/>
    </row>
    <row r="19" spans="1:21" ht="15" x14ac:dyDescent="0.25">
      <c r="A19" s="15">
        <v>8</v>
      </c>
      <c r="B19" s="18"/>
      <c r="C19" s="18" t="s">
        <v>19</v>
      </c>
      <c r="D19" s="37"/>
      <c r="E19" s="38">
        <v>-5.01</v>
      </c>
      <c r="F19" s="39"/>
      <c r="G19" s="38">
        <v>-5.01</v>
      </c>
      <c r="H19" s="39"/>
      <c r="I19" s="38">
        <v>-5.01</v>
      </c>
      <c r="J19" s="39"/>
      <c r="K19" s="38">
        <v>-5.01</v>
      </c>
      <c r="L19" s="40"/>
      <c r="M19" s="39"/>
      <c r="N19" s="38">
        <v>-5.01</v>
      </c>
      <c r="O19" s="42"/>
      <c r="P19" s="3"/>
      <c r="Q19" s="3"/>
      <c r="R19" s="3"/>
      <c r="S19" s="3"/>
      <c r="T19" s="3"/>
    </row>
    <row r="20" spans="1:21" ht="15" x14ac:dyDescent="0.25">
      <c r="A20" s="15">
        <v>9</v>
      </c>
      <c r="B20" s="18"/>
      <c r="C20" s="18" t="s">
        <v>45</v>
      </c>
      <c r="D20" s="37"/>
      <c r="E20" s="38">
        <v>-17.337196608000003</v>
      </c>
      <c r="F20" s="39"/>
      <c r="G20" s="38">
        <v>-16.228528832000002</v>
      </c>
      <c r="H20" s="39"/>
      <c r="I20" s="38">
        <v>-18.8278964</v>
      </c>
      <c r="J20" s="39"/>
      <c r="K20" s="38">
        <v>-18.638390392000002</v>
      </c>
      <c r="L20" s="40"/>
      <c r="M20" s="39"/>
      <c r="N20" s="38">
        <v>-17.357114249999999</v>
      </c>
      <c r="O20" s="42"/>
      <c r="P20" s="3"/>
      <c r="Q20" s="3"/>
      <c r="R20" s="3"/>
      <c r="S20" s="3"/>
      <c r="T20" s="3"/>
    </row>
    <row r="21" spans="1:21" ht="15" x14ac:dyDescent="0.25">
      <c r="A21" s="15">
        <v>10</v>
      </c>
      <c r="B21" s="18"/>
      <c r="C21" s="18" t="s">
        <v>20</v>
      </c>
      <c r="D21" s="37"/>
      <c r="E21" s="38">
        <v>7.7246560683293122E-2</v>
      </c>
      <c r="F21" s="39"/>
      <c r="G21" s="38">
        <v>8.144245790566286E-2</v>
      </c>
      <c r="H21" s="39"/>
      <c r="I21" s="38">
        <v>8.5866268880372618E-2</v>
      </c>
      <c r="J21" s="39"/>
      <c r="K21" s="38">
        <v>9.0530373481321313E-2</v>
      </c>
      <c r="L21" s="40"/>
      <c r="M21" s="39"/>
      <c r="N21" s="38">
        <v>9.5447824035369444E-2</v>
      </c>
      <c r="O21" s="42"/>
      <c r="P21" s="3"/>
      <c r="Q21" s="3"/>
      <c r="R21" s="3"/>
      <c r="S21" s="3"/>
      <c r="T21" s="3"/>
    </row>
    <row r="22" spans="1:21" ht="15" x14ac:dyDescent="0.25">
      <c r="A22" s="15">
        <v>11</v>
      </c>
      <c r="B22" s="18"/>
      <c r="C22" s="18" t="s">
        <v>21</v>
      </c>
      <c r="D22" s="37"/>
      <c r="E22" s="38">
        <v>2.15</v>
      </c>
      <c r="F22" s="39"/>
      <c r="G22" s="38">
        <v>2.15</v>
      </c>
      <c r="H22" s="39"/>
      <c r="I22" s="38">
        <v>2.15</v>
      </c>
      <c r="J22" s="39"/>
      <c r="K22" s="38">
        <v>2.15</v>
      </c>
      <c r="L22" s="40"/>
      <c r="M22" s="39"/>
      <c r="N22" s="38">
        <v>2.15</v>
      </c>
      <c r="O22" s="42"/>
      <c r="P22" s="3"/>
      <c r="Q22" s="3"/>
      <c r="R22" s="3"/>
      <c r="S22" s="3"/>
      <c r="T22" s="3"/>
    </row>
    <row r="23" spans="1:21" ht="15" x14ac:dyDescent="0.25">
      <c r="A23" s="15">
        <v>12</v>
      </c>
      <c r="B23" s="18"/>
      <c r="C23" s="43" t="s">
        <v>46</v>
      </c>
      <c r="D23" s="37"/>
      <c r="E23" s="38">
        <v>6.19</v>
      </c>
      <c r="F23" s="39"/>
      <c r="G23" s="38">
        <v>6.19</v>
      </c>
      <c r="H23" s="39"/>
      <c r="I23" s="38">
        <v>6.19</v>
      </c>
      <c r="J23" s="39"/>
      <c r="K23" s="38">
        <v>6.19</v>
      </c>
      <c r="L23" s="40"/>
      <c r="M23" s="39"/>
      <c r="N23" s="38">
        <v>6.19</v>
      </c>
      <c r="O23" s="42"/>
      <c r="R23" s="3"/>
      <c r="S23" s="3"/>
      <c r="T23" s="3"/>
      <c r="U23" s="5"/>
    </row>
    <row r="24" spans="1:21" ht="15" x14ac:dyDescent="0.25">
      <c r="A24" s="15">
        <v>13</v>
      </c>
      <c r="B24" s="18"/>
      <c r="C24" s="18" t="s">
        <v>22</v>
      </c>
      <c r="D24" s="37"/>
      <c r="E24" s="38">
        <v>0.95161600000000002</v>
      </c>
      <c r="F24" s="39"/>
      <c r="G24" s="38">
        <v>1.046635</v>
      </c>
      <c r="H24" s="39"/>
      <c r="I24" s="38">
        <v>1.046635</v>
      </c>
      <c r="J24" s="39"/>
      <c r="K24" s="38">
        <v>1.046635</v>
      </c>
      <c r="L24" s="40"/>
      <c r="M24" s="39"/>
      <c r="N24" s="38">
        <v>1.046635</v>
      </c>
      <c r="O24" s="42"/>
      <c r="R24" s="3"/>
      <c r="S24" s="3"/>
      <c r="T24" s="3"/>
    </row>
    <row r="25" spans="1:21" ht="15" x14ac:dyDescent="0.25">
      <c r="A25" s="15">
        <v>14</v>
      </c>
      <c r="B25" s="18"/>
      <c r="C25" s="18" t="s">
        <v>39</v>
      </c>
      <c r="D25" s="37"/>
      <c r="E25" s="38">
        <v>0.3</v>
      </c>
      <c r="F25" s="39"/>
      <c r="G25" s="38">
        <v>0.29322724367701625</v>
      </c>
      <c r="H25" s="39"/>
      <c r="I25" s="38">
        <v>0.28934878391949737</v>
      </c>
      <c r="J25" s="39"/>
      <c r="K25" s="38">
        <v>0.27741621834663366</v>
      </c>
      <c r="L25" s="40"/>
      <c r="M25" s="39"/>
      <c r="N25" s="38">
        <v>0.28794457886815988</v>
      </c>
      <c r="O25" s="42"/>
      <c r="P25" s="3"/>
      <c r="Q25" s="3"/>
      <c r="R25" s="3"/>
      <c r="S25" s="3"/>
    </row>
    <row r="26" spans="1:21" ht="15" x14ac:dyDescent="0.25">
      <c r="A26" s="15">
        <v>15</v>
      </c>
      <c r="B26" s="18"/>
      <c r="C26" s="18" t="s">
        <v>47</v>
      </c>
      <c r="D26" s="37"/>
      <c r="E26" s="38">
        <v>-22.074539184615759</v>
      </c>
      <c r="F26" s="39"/>
      <c r="G26" s="38">
        <v>-23.081842283122246</v>
      </c>
      <c r="H26" s="39"/>
      <c r="I26" s="38">
        <v>-22.893875467137395</v>
      </c>
      <c r="J26" s="39"/>
      <c r="K26" s="38">
        <v>-23.112782395104119</v>
      </c>
      <c r="L26" s="40"/>
      <c r="M26" s="39"/>
      <c r="N26" s="38">
        <v>-24.223815020711967</v>
      </c>
      <c r="O26" s="42"/>
      <c r="P26" s="3"/>
      <c r="Q26" s="3"/>
      <c r="R26" s="3"/>
      <c r="S26" s="3"/>
      <c r="T26" s="3"/>
    </row>
    <row r="27" spans="1:21" ht="15" x14ac:dyDescent="0.25">
      <c r="A27" s="15">
        <v>16</v>
      </c>
      <c r="B27" s="18"/>
      <c r="C27" s="18" t="s">
        <v>48</v>
      </c>
      <c r="D27" s="37"/>
      <c r="E27" s="38">
        <v>-28.027999999999999</v>
      </c>
      <c r="F27" s="39"/>
      <c r="G27" s="38">
        <v>-28.588559999999998</v>
      </c>
      <c r="H27" s="39"/>
      <c r="I27" s="38">
        <v>-30.160331199999998</v>
      </c>
      <c r="J27" s="39"/>
      <c r="K27" s="38">
        <v>-31.743537823999997</v>
      </c>
      <c r="L27" s="40"/>
      <c r="M27" s="39"/>
      <c r="N27" s="38">
        <v>-33.338408580479992</v>
      </c>
      <c r="O27" s="42"/>
      <c r="P27" s="3"/>
      <c r="Q27" s="3"/>
      <c r="R27" s="3"/>
      <c r="S27" s="3"/>
      <c r="T27" s="3"/>
    </row>
    <row r="28" spans="1:21" ht="15" x14ac:dyDescent="0.25">
      <c r="A28" s="15">
        <v>17</v>
      </c>
      <c r="B28" s="18"/>
      <c r="C28" s="18" t="s">
        <v>23</v>
      </c>
      <c r="D28" s="44"/>
      <c r="E28" s="38">
        <v>1.5320121169147951</v>
      </c>
      <c r="F28" s="30"/>
      <c r="G28" s="38">
        <v>1.5414573485835497</v>
      </c>
      <c r="H28" s="30"/>
      <c r="I28" s="38">
        <v>1.4867368595871153</v>
      </c>
      <c r="J28" s="30"/>
      <c r="K28" s="38">
        <v>1.4653555776428335</v>
      </c>
      <c r="L28" s="40"/>
      <c r="M28" s="30"/>
      <c r="N28" s="38">
        <v>1.5785284378489641</v>
      </c>
      <c r="O28" s="42"/>
      <c r="P28" s="3"/>
      <c r="Q28" s="3"/>
      <c r="R28" s="3"/>
      <c r="S28" s="3"/>
      <c r="T28" s="3"/>
    </row>
    <row r="29" spans="1:21" ht="15" x14ac:dyDescent="0.25">
      <c r="A29" s="15">
        <v>18</v>
      </c>
      <c r="B29" s="18"/>
      <c r="C29" s="18" t="s">
        <v>40</v>
      </c>
      <c r="D29" s="44"/>
      <c r="E29" s="38">
        <v>-2.2158287472955247</v>
      </c>
      <c r="F29" s="30"/>
      <c r="G29" s="38">
        <v>-2.1608696921573824</v>
      </c>
      <c r="H29" s="30"/>
      <c r="I29" s="38">
        <v>-2.4103588809366463</v>
      </c>
      <c r="J29" s="30"/>
      <c r="K29" s="38">
        <v>-2.1489099859383858</v>
      </c>
      <c r="L29" s="40"/>
      <c r="M29" s="30"/>
      <c r="N29" s="38">
        <v>-2.1583872036942444</v>
      </c>
      <c r="O29" s="42"/>
      <c r="P29" s="3"/>
      <c r="Q29" s="3"/>
      <c r="R29" s="3"/>
      <c r="S29" s="3"/>
      <c r="T29" s="3"/>
    </row>
    <row r="30" spans="1:21" ht="15" x14ac:dyDescent="0.25">
      <c r="A30" s="15">
        <v>19</v>
      </c>
      <c r="B30" s="18"/>
      <c r="C30" s="18" t="s">
        <v>24</v>
      </c>
      <c r="D30" s="44"/>
      <c r="E30" s="38">
        <v>-0.4049702811208214</v>
      </c>
      <c r="F30" s="30"/>
      <c r="G30" s="38">
        <v>-0.42769080257625497</v>
      </c>
      <c r="H30" s="30"/>
      <c r="I30" s="38">
        <v>-0.45846443699137546</v>
      </c>
      <c r="J30" s="30"/>
      <c r="K30" s="38">
        <v>-0.49747517973716693</v>
      </c>
      <c r="L30" s="40"/>
      <c r="M30" s="30"/>
      <c r="N30" s="38">
        <v>-0.30864044704936833</v>
      </c>
      <c r="O30" s="42"/>
      <c r="P30" s="3"/>
      <c r="Q30" s="3"/>
      <c r="R30" s="3"/>
      <c r="S30" s="3"/>
      <c r="T30" s="3"/>
    </row>
    <row r="31" spans="1:21" ht="15" x14ac:dyDescent="0.25">
      <c r="A31" s="15">
        <v>20</v>
      </c>
      <c r="B31" s="18"/>
      <c r="C31" s="18" t="s">
        <v>25</v>
      </c>
      <c r="D31" s="44"/>
      <c r="E31" s="38">
        <v>-1.7999999999999999E-2</v>
      </c>
      <c r="F31" s="30"/>
      <c r="G31" s="38">
        <v>0</v>
      </c>
      <c r="H31" s="30"/>
      <c r="I31" s="38">
        <v>-5.3999999999999999E-2</v>
      </c>
      <c r="J31" s="30"/>
      <c r="K31" s="38">
        <v>0</v>
      </c>
      <c r="L31" s="40"/>
      <c r="M31" s="30"/>
      <c r="N31" s="38">
        <v>0</v>
      </c>
      <c r="O31" s="42"/>
      <c r="P31" s="3"/>
      <c r="Q31" s="3"/>
      <c r="R31" s="3"/>
      <c r="S31" s="3"/>
      <c r="T31" s="3"/>
    </row>
    <row r="32" spans="1:21" ht="15" x14ac:dyDescent="0.25">
      <c r="A32" s="15">
        <v>21</v>
      </c>
      <c r="B32" s="18"/>
      <c r="C32" s="18" t="s">
        <v>26</v>
      </c>
      <c r="D32" s="44"/>
      <c r="E32" s="38">
        <v>2.2094208897805991</v>
      </c>
      <c r="F32" s="30"/>
      <c r="G32" s="38">
        <v>2.6007733737131522</v>
      </c>
      <c r="H32" s="30"/>
      <c r="I32" s="38">
        <v>2.6007733737131522</v>
      </c>
      <c r="J32" s="30"/>
      <c r="K32" s="38">
        <v>2.6007733737131522</v>
      </c>
      <c r="L32" s="40"/>
      <c r="M32" s="30"/>
      <c r="N32" s="38">
        <v>2.6007733737131522</v>
      </c>
      <c r="O32" s="42"/>
      <c r="P32" s="3"/>
      <c r="Q32" s="3"/>
      <c r="R32" s="3"/>
      <c r="S32" s="3"/>
      <c r="T32" s="3"/>
    </row>
    <row r="33" spans="1:20" ht="15" x14ac:dyDescent="0.25">
      <c r="A33" s="15">
        <v>22</v>
      </c>
      <c r="B33" s="18"/>
      <c r="C33" s="18" t="s">
        <v>41</v>
      </c>
      <c r="D33" s="44"/>
      <c r="E33" s="38">
        <v>-0.53649105870216129</v>
      </c>
      <c r="F33" s="30"/>
      <c r="G33" s="38">
        <v>-0.55395531286984367</v>
      </c>
      <c r="H33" s="30"/>
      <c r="I33" s="38">
        <v>-0.54403144537634385</v>
      </c>
      <c r="J33" s="30"/>
      <c r="K33" s="38">
        <v>-0.55274727427189552</v>
      </c>
      <c r="L33" s="40"/>
      <c r="M33" s="30"/>
      <c r="N33" s="38">
        <v>-0.55827474701461444</v>
      </c>
      <c r="O33" s="42"/>
      <c r="P33" s="3"/>
      <c r="Q33" s="3"/>
      <c r="R33" s="3"/>
      <c r="S33" s="3"/>
      <c r="T33" s="3"/>
    </row>
    <row r="34" spans="1:20" ht="15" x14ac:dyDescent="0.25">
      <c r="A34" s="15">
        <v>23</v>
      </c>
      <c r="B34" s="18"/>
      <c r="C34" s="18" t="s">
        <v>42</v>
      </c>
      <c r="D34" s="44"/>
      <c r="E34" s="45">
        <v>2.7201107356018981</v>
      </c>
      <c r="F34" s="30"/>
      <c r="G34" s="45">
        <v>2.5793253745547844</v>
      </c>
      <c r="H34" s="30"/>
      <c r="I34" s="45">
        <v>2.5020159925187899</v>
      </c>
      <c r="J34" s="30"/>
      <c r="K34" s="45">
        <v>2.2976292604134341</v>
      </c>
      <c r="L34" s="40"/>
      <c r="M34" s="30"/>
      <c r="N34" s="45">
        <v>2.132275455088311</v>
      </c>
      <c r="O34" s="42"/>
      <c r="P34" s="3"/>
      <c r="Q34" s="3"/>
      <c r="R34" s="3"/>
      <c r="S34" s="3"/>
      <c r="T34" s="3"/>
    </row>
    <row r="35" spans="1:20" ht="15" x14ac:dyDescent="0.25">
      <c r="A35" s="15"/>
      <c r="B35" s="18"/>
      <c r="C35" s="18"/>
      <c r="D35" s="46" t="s">
        <v>14</v>
      </c>
      <c r="E35" s="38">
        <f>SUM(E15:E34)</f>
        <v>-103.85612490947695</v>
      </c>
      <c r="F35" s="47" t="s">
        <v>14</v>
      </c>
      <c r="G35" s="38">
        <f>SUM(G15:G34)</f>
        <v>-107.53052727699647</v>
      </c>
      <c r="H35" s="47" t="s">
        <v>14</v>
      </c>
      <c r="I35" s="38">
        <f>SUM(I15:I34)</f>
        <v>-119.03034217418468</v>
      </c>
      <c r="J35" s="47" t="s">
        <v>14</v>
      </c>
      <c r="K35" s="38">
        <f>SUM(K15:K34)</f>
        <v>-121.74169490945263</v>
      </c>
      <c r="L35" s="40"/>
      <c r="M35" s="47" t="s">
        <v>14</v>
      </c>
      <c r="N35" s="38">
        <f>SUM(N15:N34)</f>
        <v>-133.27591186595888</v>
      </c>
      <c r="O35" s="42"/>
      <c r="P35" s="3"/>
      <c r="Q35" s="3"/>
      <c r="R35" s="3"/>
      <c r="S35" s="3"/>
      <c r="T35" s="3"/>
    </row>
    <row r="36" spans="1:20" ht="15" x14ac:dyDescent="0.25">
      <c r="A36" s="15"/>
      <c r="B36" s="18"/>
      <c r="C36" s="18"/>
      <c r="D36" s="46"/>
      <c r="E36" s="38"/>
      <c r="F36" s="47"/>
      <c r="G36" s="38"/>
      <c r="H36" s="47"/>
      <c r="I36" s="38"/>
      <c r="J36" s="47"/>
      <c r="K36" s="38"/>
      <c r="L36" s="40"/>
      <c r="M36" s="47"/>
      <c r="N36" s="38"/>
      <c r="O36" s="42"/>
      <c r="P36" s="3"/>
      <c r="Q36" s="3"/>
      <c r="R36" s="3"/>
      <c r="S36" s="3"/>
      <c r="T36" s="3"/>
    </row>
    <row r="37" spans="1:20" ht="15" x14ac:dyDescent="0.25">
      <c r="A37" s="15">
        <v>24</v>
      </c>
      <c r="B37" s="18"/>
      <c r="C37" s="18" t="s">
        <v>27</v>
      </c>
      <c r="D37" s="46" t="s">
        <v>14</v>
      </c>
      <c r="E37" s="48">
        <f>SUM(E12+E35)</f>
        <v>223.60513938034495</v>
      </c>
      <c r="F37" s="47" t="s">
        <v>14</v>
      </c>
      <c r="G37" s="48">
        <f>SUM(G12+G35)</f>
        <v>236.4838415651239</v>
      </c>
      <c r="H37" s="47" t="s">
        <v>14</v>
      </c>
      <c r="I37" s="48">
        <f>SUM(I12+I35)</f>
        <v>241.27630208654949</v>
      </c>
      <c r="J37" s="47" t="s">
        <v>14</v>
      </c>
      <c r="K37" s="48">
        <f>SUM(K12+K35)</f>
        <v>264.29558105883501</v>
      </c>
      <c r="L37" s="40"/>
      <c r="M37" s="47" t="s">
        <v>14</v>
      </c>
      <c r="N37" s="48">
        <f>SUM(N12+N35)</f>
        <v>267.66737470152862</v>
      </c>
      <c r="O37" s="14"/>
      <c r="P37" s="4"/>
      <c r="Q37" s="4"/>
    </row>
    <row r="38" spans="1:20" ht="15" x14ac:dyDescent="0.25">
      <c r="A38" s="15"/>
      <c r="B38" s="18"/>
      <c r="C38" s="18"/>
      <c r="D38" s="18"/>
      <c r="E38" s="49"/>
      <c r="F38" s="30"/>
      <c r="G38" s="49"/>
      <c r="H38" s="30"/>
      <c r="I38" s="49"/>
      <c r="J38" s="30"/>
      <c r="K38" s="49"/>
      <c r="L38" s="31"/>
      <c r="M38" s="30"/>
      <c r="N38" s="49"/>
      <c r="O38" s="14"/>
    </row>
    <row r="39" spans="1:20" ht="15" x14ac:dyDescent="0.25">
      <c r="A39" s="15">
        <v>25</v>
      </c>
      <c r="B39" s="18"/>
      <c r="C39" s="18" t="s">
        <v>28</v>
      </c>
      <c r="D39" s="50" t="s">
        <v>29</v>
      </c>
      <c r="E39" s="51">
        <f>E50</f>
        <v>26.5</v>
      </c>
      <c r="F39" s="52" t="s">
        <v>29</v>
      </c>
      <c r="G39" s="51">
        <f>G50</f>
        <v>26.5</v>
      </c>
      <c r="H39" s="52" t="s">
        <v>29</v>
      </c>
      <c r="I39" s="51">
        <f>I50</f>
        <v>26.5</v>
      </c>
      <c r="J39" s="52" t="s">
        <v>29</v>
      </c>
      <c r="K39" s="51">
        <f>K50</f>
        <v>26.5</v>
      </c>
      <c r="L39" s="53"/>
      <c r="M39" s="52" t="s">
        <v>29</v>
      </c>
      <c r="N39" s="51">
        <f>N50</f>
        <v>26.5</v>
      </c>
      <c r="O39" s="54" t="s">
        <v>29</v>
      </c>
    </row>
    <row r="40" spans="1:20" ht="15" x14ac:dyDescent="0.25">
      <c r="A40" s="15"/>
      <c r="B40" s="18"/>
      <c r="C40" s="18"/>
      <c r="D40" s="18"/>
      <c r="E40" s="49"/>
      <c r="F40" s="30"/>
      <c r="G40" s="49"/>
      <c r="H40" s="30"/>
      <c r="I40" s="49"/>
      <c r="J40" s="30"/>
      <c r="K40" s="49"/>
      <c r="L40" s="31"/>
      <c r="M40" s="30"/>
      <c r="N40" s="49"/>
      <c r="O40" s="55"/>
    </row>
    <row r="41" spans="1:20" ht="15" x14ac:dyDescent="0.25">
      <c r="A41" s="15">
        <v>26</v>
      </c>
      <c r="B41" s="18"/>
      <c r="C41" s="18" t="s">
        <v>30</v>
      </c>
      <c r="D41" s="46" t="s">
        <v>14</v>
      </c>
      <c r="E41" s="38">
        <f>(E37*E39/100)</f>
        <v>59.255361935791413</v>
      </c>
      <c r="F41" s="47" t="s">
        <v>14</v>
      </c>
      <c r="G41" s="38">
        <f>(G37*G39/100)</f>
        <v>62.668218014757834</v>
      </c>
      <c r="H41" s="47" t="s">
        <v>14</v>
      </c>
      <c r="I41" s="38">
        <f>(I37*I39/100)</f>
        <v>63.938220052935613</v>
      </c>
      <c r="J41" s="47" t="s">
        <v>14</v>
      </c>
      <c r="K41" s="38">
        <f>(K37*K39/100)</f>
        <v>70.038328980591274</v>
      </c>
      <c r="L41" s="40"/>
      <c r="M41" s="47" t="s">
        <v>14</v>
      </c>
      <c r="N41" s="38">
        <f>(N37*N39/100)</f>
        <v>70.931854295905083</v>
      </c>
      <c r="O41" s="55"/>
      <c r="R41" s="7"/>
    </row>
    <row r="42" spans="1:20" ht="15" x14ac:dyDescent="0.25">
      <c r="A42" s="15">
        <v>27</v>
      </c>
      <c r="B42" s="18"/>
      <c r="C42" s="18" t="s">
        <v>31</v>
      </c>
      <c r="D42" s="46"/>
      <c r="E42" s="45">
        <f>-E24-E25</f>
        <v>-1.2516160000000001</v>
      </c>
      <c r="F42" s="47"/>
      <c r="G42" s="45">
        <f>-G24-G25</f>
        <v>-1.3398622436770162</v>
      </c>
      <c r="H42" s="47"/>
      <c r="I42" s="45">
        <f>-I24-I25</f>
        <v>-1.3359837839194975</v>
      </c>
      <c r="J42" s="47"/>
      <c r="K42" s="45">
        <f>-K24-K25</f>
        <v>-1.3240512183466335</v>
      </c>
      <c r="L42" s="40"/>
      <c r="M42" s="47"/>
      <c r="N42" s="45">
        <f>-N24-N25</f>
        <v>-1.3345795788681598</v>
      </c>
      <c r="O42" s="55"/>
    </row>
    <row r="43" spans="1:20" ht="15.75" thickBot="1" x14ac:dyDescent="0.3">
      <c r="A43" s="15">
        <v>28</v>
      </c>
      <c r="B43" s="18"/>
      <c r="C43" s="18" t="s">
        <v>32</v>
      </c>
      <c r="D43" s="46" t="s">
        <v>14</v>
      </c>
      <c r="E43" s="56">
        <f>E41+E42</f>
        <v>58.003745935791414</v>
      </c>
      <c r="F43" s="47" t="s">
        <v>14</v>
      </c>
      <c r="G43" s="56">
        <f>G41+G42</f>
        <v>61.328355771080815</v>
      </c>
      <c r="H43" s="47" t="s">
        <v>14</v>
      </c>
      <c r="I43" s="56">
        <f>I41+I42</f>
        <v>62.602236269016117</v>
      </c>
      <c r="J43" s="47" t="s">
        <v>14</v>
      </c>
      <c r="K43" s="56">
        <f>K41+K42</f>
        <v>68.714277762244635</v>
      </c>
      <c r="L43" s="40"/>
      <c r="M43" s="47" t="s">
        <v>14</v>
      </c>
      <c r="N43" s="56">
        <f>N41+N42</f>
        <v>69.597274717036925</v>
      </c>
      <c r="O43" s="55"/>
      <c r="P43" s="3"/>
      <c r="Q43" s="3"/>
      <c r="R43" s="8"/>
    </row>
    <row r="44" spans="1:20" ht="15.75" thickTop="1" x14ac:dyDescent="0.25">
      <c r="A44" s="15"/>
      <c r="B44" s="18"/>
      <c r="C44" s="18"/>
      <c r="D44" s="37"/>
      <c r="E44" s="57"/>
      <c r="F44" s="39"/>
      <c r="G44" s="58"/>
      <c r="H44" s="39"/>
      <c r="I44" s="58"/>
      <c r="J44" s="39"/>
      <c r="K44" s="58"/>
      <c r="L44" s="59"/>
      <c r="M44" s="39"/>
      <c r="N44" s="58"/>
      <c r="O44" s="14"/>
      <c r="R44" s="9"/>
    </row>
    <row r="45" spans="1:20" ht="15" x14ac:dyDescent="0.25">
      <c r="A45" s="15"/>
      <c r="B45" s="18"/>
      <c r="C45" s="18"/>
      <c r="D45" s="36"/>
      <c r="E45" s="60"/>
      <c r="F45" s="39"/>
      <c r="G45" s="60"/>
      <c r="H45" s="39"/>
      <c r="I45" s="60"/>
      <c r="J45" s="39"/>
      <c r="K45" s="60"/>
      <c r="L45" s="47"/>
      <c r="M45" s="39"/>
      <c r="N45" s="60"/>
      <c r="O45" s="14"/>
    </row>
    <row r="46" spans="1:20" ht="15" x14ac:dyDescent="0.25">
      <c r="A46" s="15"/>
      <c r="B46" s="18"/>
      <c r="C46" s="27" t="s">
        <v>33</v>
      </c>
      <c r="D46" s="36"/>
      <c r="E46" s="61"/>
      <c r="F46" s="39"/>
      <c r="G46" s="58"/>
      <c r="H46" s="39"/>
      <c r="I46" s="58"/>
      <c r="J46" s="39"/>
      <c r="K46" s="58"/>
      <c r="L46" s="59"/>
      <c r="M46" s="39"/>
      <c r="N46" s="58"/>
      <c r="O46" s="14"/>
    </row>
    <row r="47" spans="1:20" ht="15" x14ac:dyDescent="0.25">
      <c r="A47" s="15"/>
      <c r="B47" s="18"/>
      <c r="C47" s="18"/>
      <c r="D47" s="18"/>
      <c r="E47" s="60"/>
      <c r="F47" s="30"/>
      <c r="G47" s="60"/>
      <c r="H47" s="30"/>
      <c r="I47" s="60"/>
      <c r="J47" s="30"/>
      <c r="K47" s="60"/>
      <c r="L47" s="47"/>
      <c r="M47" s="30"/>
      <c r="N47" s="60"/>
      <c r="O47" s="14"/>
    </row>
    <row r="48" spans="1:20" ht="15" x14ac:dyDescent="0.25">
      <c r="A48" s="15">
        <v>29</v>
      </c>
      <c r="B48" s="18"/>
      <c r="C48" s="18" t="s">
        <v>34</v>
      </c>
      <c r="D48" s="62" t="s">
        <v>29</v>
      </c>
      <c r="E48" s="63">
        <v>15</v>
      </c>
      <c r="F48" s="64" t="s">
        <v>29</v>
      </c>
      <c r="G48" s="63">
        <v>15</v>
      </c>
      <c r="H48" s="64" t="s">
        <v>29</v>
      </c>
      <c r="I48" s="63">
        <v>15</v>
      </c>
      <c r="J48" s="64" t="s">
        <v>29</v>
      </c>
      <c r="K48" s="63">
        <v>15</v>
      </c>
      <c r="L48" s="65"/>
      <c r="M48" s="64" t="s">
        <v>29</v>
      </c>
      <c r="N48" s="63">
        <v>15</v>
      </c>
      <c r="O48" s="66" t="s">
        <v>29</v>
      </c>
    </row>
    <row r="49" spans="1:15" ht="15" x14ac:dyDescent="0.25">
      <c r="A49" s="15">
        <v>30</v>
      </c>
      <c r="B49" s="18"/>
      <c r="C49" s="18" t="s">
        <v>35</v>
      </c>
      <c r="D49" s="62" t="s">
        <v>29</v>
      </c>
      <c r="E49" s="63">
        <v>11.5</v>
      </c>
      <c r="F49" s="64" t="s">
        <v>29</v>
      </c>
      <c r="G49" s="63">
        <v>11.5</v>
      </c>
      <c r="H49" s="64" t="s">
        <v>29</v>
      </c>
      <c r="I49" s="63">
        <v>11.5</v>
      </c>
      <c r="J49" s="64" t="s">
        <v>29</v>
      </c>
      <c r="K49" s="63">
        <v>11.5</v>
      </c>
      <c r="L49" s="65"/>
      <c r="M49" s="64" t="s">
        <v>29</v>
      </c>
      <c r="N49" s="63">
        <v>11.5</v>
      </c>
      <c r="O49" s="66" t="s">
        <v>29</v>
      </c>
    </row>
    <row r="50" spans="1:15" ht="15" x14ac:dyDescent="0.25">
      <c r="A50" s="15">
        <v>31</v>
      </c>
      <c r="B50" s="18"/>
      <c r="C50" s="18" t="s">
        <v>36</v>
      </c>
      <c r="D50" s="62" t="s">
        <v>29</v>
      </c>
      <c r="E50" s="67">
        <f>SUM(E48:E49)</f>
        <v>26.5</v>
      </c>
      <c r="F50" s="64" t="s">
        <v>29</v>
      </c>
      <c r="G50" s="67">
        <f>SUM(G48:G49)</f>
        <v>26.5</v>
      </c>
      <c r="H50" s="64" t="s">
        <v>29</v>
      </c>
      <c r="I50" s="67">
        <f>SUM(I48:I49)</f>
        <v>26.5</v>
      </c>
      <c r="J50" s="64" t="s">
        <v>29</v>
      </c>
      <c r="K50" s="67">
        <f>SUM(K48:K49)</f>
        <v>26.5</v>
      </c>
      <c r="L50" s="65"/>
      <c r="M50" s="64" t="s">
        <v>29</v>
      </c>
      <c r="N50" s="67">
        <f>SUM(N48:N49)</f>
        <v>26.5</v>
      </c>
      <c r="O50" s="66" t="s">
        <v>29</v>
      </c>
    </row>
    <row r="51" spans="1:15" x14ac:dyDescent="0.2">
      <c r="A51" s="11"/>
      <c r="B51" s="11"/>
      <c r="C51" s="11"/>
      <c r="D51" s="11"/>
      <c r="E51" s="12"/>
      <c r="F51" s="13"/>
      <c r="G51" s="12"/>
      <c r="H51" s="11"/>
      <c r="I51" s="12"/>
      <c r="J51" s="13"/>
      <c r="K51" s="12"/>
      <c r="L51" s="12"/>
      <c r="M51" s="11"/>
      <c r="N51" s="12"/>
      <c r="O51" s="6"/>
    </row>
    <row r="52" spans="1:15" x14ac:dyDescent="0.2">
      <c r="A52" s="11" t="s">
        <v>43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6" spans="1:15" x14ac:dyDescent="0.2">
      <c r="A56" s="10"/>
    </row>
  </sheetData>
  <mergeCells count="6">
    <mergeCell ref="A6:N6"/>
    <mergeCell ref="A1:N1"/>
    <mergeCell ref="A2:N2"/>
    <mergeCell ref="A3:N3"/>
    <mergeCell ref="A4:N4"/>
    <mergeCell ref="A5:N5"/>
  </mergeCells>
  <pageMargins left="1" right="1" top="1" bottom="1" header="0.5" footer="0.5"/>
  <pageSetup scale="68" orientation="portrait" r:id="rId1"/>
  <headerFooter>
    <oddHeader>&amp;RFiled: 2017-03-31
EB-2017-0049 
Exhibit C1-7-2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7D94A-3EB1-4102-876E-A4388063721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0af1d65-dfd0-4b99-b523-def3a954563f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21A68F-1A4A-40CB-96DE-EF24AA5AF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8A040-B6AC-41F6-954D-F9A8EC6B1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C1-07-02-01</vt:lpstr>
      <vt:lpstr>'C1-07-02-01'!Print_Area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Utility Income Taxes Test Years (2018 - 2022)</dc:title>
  <dc:creator>Uri AKSELRUD</dc:creator>
  <cp:lastModifiedBy>Uri AKSELRUD</cp:lastModifiedBy>
  <cp:lastPrinted>2017-03-15T14:01:56Z</cp:lastPrinted>
  <dcterms:created xsi:type="dcterms:W3CDTF">2017-01-25T18:07:58Z</dcterms:created>
  <dcterms:modified xsi:type="dcterms:W3CDTF">2017-05-03T16:24:11Z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  <property fmtid="{D5CDD505-2E9C-101B-9397-08002B2CF9AE}" pid="3" name="Hydro One Data Classification">
    <vt:lpwstr>Internal Use (Only Internal information is not for release to the public)</vt:lpwstr>
  </property>
  <property fmtid="{D5CDD505-2E9C-101B-9397-08002B2CF9AE}" pid="4" name="Comments">
    <vt:lpwstr/>
  </property>
  <property fmtid="{D5CDD505-2E9C-101B-9397-08002B2CF9AE}" pid="5" name="Strategic?">
    <vt:bool>false</vt:bool>
  </property>
  <property fmtid="{D5CDD505-2E9C-101B-9397-08002B2CF9AE}" pid="6" name="Order">
    <vt:r8>65500</vt:r8>
  </property>
  <property fmtid="{D5CDD505-2E9C-101B-9397-08002B2CF9AE}" pid="7" name="Jurisdiction">
    <vt:lpwstr>OEB</vt:lpwstr>
  </property>
  <property fmtid="{D5CDD505-2E9C-101B-9397-08002B2CF9AE}" pid="8" name="Document Type">
    <vt:lpwstr>Prefiled evidence</vt:lpwstr>
  </property>
  <property fmtid="{D5CDD505-2E9C-101B-9397-08002B2CF9AE}" pid="9" name="Authoring Party">
    <vt:lpwstr>Hydro One Networks</vt:lpwstr>
  </property>
  <property fmtid="{D5CDD505-2E9C-101B-9397-08002B2CF9AE}" pid="10" name="Dir_Contact">
    <vt:lpwstr>Karen Taylor</vt:lpwstr>
  </property>
  <property fmtid="{D5CDD505-2E9C-101B-9397-08002B2CF9AE}" pid="11" name="Case Type">
    <vt:lpwstr>Electricity</vt:lpwstr>
  </property>
  <property fmtid="{D5CDD505-2E9C-101B-9397-08002B2CF9AE}" pid="12" name="Applicant">
    <vt:lpwstr>;#Hydro One Networks;#</vt:lpwstr>
  </property>
  <property fmtid="{D5CDD505-2E9C-101B-9397-08002B2CF9AE}" pid="13" name="Filing Status">
    <vt:lpwstr>Initial_Stage</vt:lpwstr>
  </property>
  <property fmtid="{D5CDD505-2E9C-101B-9397-08002B2CF9AE}" pid="14" name="AM_Approved">
    <vt:bool>false</vt:bool>
  </property>
  <property fmtid="{D5CDD505-2E9C-101B-9397-08002B2CF9AE}" pid="15" name="RA2_Approved">
    <vt:bool>false</vt:bool>
  </property>
  <property fmtid="{D5CDD505-2E9C-101B-9397-08002B2CF9AE}" pid="16" name="ISD_Category">
    <vt:lpwstr>Other</vt:lpwstr>
  </property>
</Properties>
</file>