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05" windowWidth="11520" windowHeight="7410" tabRatio="879" activeTab="4"/>
  </bookViews>
  <sheets>
    <sheet name="App.2-BA_Fixed Asset Cont _2014" sheetId="10" r:id="rId1"/>
    <sheet name="App.2-BA_Fixed Asset Cont _2015" sheetId="11" r:id="rId2"/>
    <sheet name="App.2-BA_Fixed Asset Cont _2016" sheetId="9" r:id="rId3"/>
    <sheet name="App.2-BA_Fixed Asset Cont _2017" sheetId="1" r:id="rId4"/>
    <sheet name="App.2-BA_Fixed Asset Cont _2018" sheetId="2" r:id="rId5"/>
  </sheets>
  <externalReferences>
    <externalReference r:id="rId6"/>
  </externalReferences>
  <definedNames>
    <definedName name="EBNUMBER">'[1]LDC Info'!$E$16</definedName>
  </definedNames>
  <calcPr calcId="145621"/>
</workbook>
</file>

<file path=xl/calcChain.xml><?xml version="1.0" encoding="utf-8"?>
<calcChain xmlns="http://schemas.openxmlformats.org/spreadsheetml/2006/main">
  <c r="L63" i="11" l="1"/>
  <c r="L62" i="11"/>
  <c r="G62" i="11"/>
  <c r="M62" i="11" s="1"/>
  <c r="L60" i="11"/>
  <c r="G60" i="11"/>
  <c r="M60" i="11" s="1"/>
  <c r="G56" i="11"/>
  <c r="G47" i="11"/>
  <c r="G35" i="11"/>
  <c r="G23" i="11"/>
  <c r="L63" i="10"/>
  <c r="G63" i="10"/>
  <c r="L62" i="10"/>
  <c r="G62" i="10"/>
  <c r="F61" i="10"/>
  <c r="F64" i="10" s="1"/>
  <c r="E61" i="10"/>
  <c r="E64" i="10" s="1"/>
  <c r="L60" i="10"/>
  <c r="G60" i="10"/>
  <c r="L59" i="10"/>
  <c r="L59" i="11" s="1"/>
  <c r="G59" i="10"/>
  <c r="L58" i="10"/>
  <c r="L58" i="11" s="1"/>
  <c r="G58" i="10"/>
  <c r="G58" i="11" s="1"/>
  <c r="L57" i="10"/>
  <c r="L57" i="11" s="1"/>
  <c r="G57" i="10"/>
  <c r="L56" i="10"/>
  <c r="L56" i="11" s="1"/>
  <c r="G56" i="10"/>
  <c r="L55" i="10"/>
  <c r="L55" i="11" s="1"/>
  <c r="G55" i="10"/>
  <c r="G55" i="11" s="1"/>
  <c r="L54" i="10"/>
  <c r="L54" i="11" s="1"/>
  <c r="G54" i="10"/>
  <c r="G54" i="11" s="1"/>
  <c r="L53" i="10"/>
  <c r="L53" i="11" s="1"/>
  <c r="G53" i="10"/>
  <c r="G53" i="11" s="1"/>
  <c r="L52" i="10"/>
  <c r="L52" i="11" s="1"/>
  <c r="G52" i="10"/>
  <c r="G52" i="11" s="1"/>
  <c r="L51" i="10"/>
  <c r="G51" i="10"/>
  <c r="G51" i="11" s="1"/>
  <c r="L50" i="10"/>
  <c r="L50" i="11" s="1"/>
  <c r="G50" i="10"/>
  <c r="L49" i="10"/>
  <c r="L49" i="11" s="1"/>
  <c r="G49" i="10"/>
  <c r="L48" i="10"/>
  <c r="L48" i="11" s="1"/>
  <c r="G48" i="10"/>
  <c r="L47" i="10"/>
  <c r="L47" i="11" s="1"/>
  <c r="G47" i="10"/>
  <c r="L46" i="10"/>
  <c r="L46" i="11" s="1"/>
  <c r="G46" i="10"/>
  <c r="L45" i="10"/>
  <c r="L45" i="11" s="1"/>
  <c r="G45" i="10"/>
  <c r="G45" i="11" s="1"/>
  <c r="L44" i="10"/>
  <c r="G44" i="10"/>
  <c r="G44" i="11" s="1"/>
  <c r="L43" i="10"/>
  <c r="L43" i="11" s="1"/>
  <c r="G43" i="10"/>
  <c r="L42" i="10"/>
  <c r="L42" i="11" s="1"/>
  <c r="G42" i="10"/>
  <c r="L41" i="10"/>
  <c r="G41" i="10"/>
  <c r="L40" i="10"/>
  <c r="L40" i="11" s="1"/>
  <c r="G40" i="10"/>
  <c r="G40" i="11" s="1"/>
  <c r="L39" i="10"/>
  <c r="L39" i="11" s="1"/>
  <c r="G39" i="10"/>
  <c r="G39" i="11" s="1"/>
  <c r="L38" i="10"/>
  <c r="L38" i="11" s="1"/>
  <c r="I61" i="10"/>
  <c r="I64" i="10" s="1"/>
  <c r="G38" i="10"/>
  <c r="D61" i="10"/>
  <c r="D64" i="10" s="1"/>
  <c r="L37" i="10"/>
  <c r="L37" i="11" s="1"/>
  <c r="G37" i="10"/>
  <c r="G36" i="10"/>
  <c r="L35" i="10"/>
  <c r="L35" i="11" s="1"/>
  <c r="G35" i="10"/>
  <c r="L34" i="10"/>
  <c r="L34" i="11" s="1"/>
  <c r="G34" i="10"/>
  <c r="G34" i="11" s="1"/>
  <c r="L33" i="10"/>
  <c r="L33" i="11" s="1"/>
  <c r="G33" i="10"/>
  <c r="L32" i="10"/>
  <c r="L32" i="11" s="1"/>
  <c r="G32" i="10"/>
  <c r="L31" i="10"/>
  <c r="L31" i="11" s="1"/>
  <c r="G31" i="10"/>
  <c r="L30" i="10"/>
  <c r="L30" i="11" s="1"/>
  <c r="G30" i="10"/>
  <c r="L29" i="10"/>
  <c r="L29" i="11" s="1"/>
  <c r="G29" i="10"/>
  <c r="L28" i="10"/>
  <c r="L28" i="11" s="1"/>
  <c r="G28" i="10"/>
  <c r="L27" i="10"/>
  <c r="L27" i="11" s="1"/>
  <c r="G27" i="10"/>
  <c r="L26" i="10"/>
  <c r="L26" i="11" s="1"/>
  <c r="G26" i="10"/>
  <c r="L25" i="10"/>
  <c r="L25" i="11" s="1"/>
  <c r="K61" i="10"/>
  <c r="K64" i="10" s="1"/>
  <c r="G25" i="10"/>
  <c r="L24" i="10"/>
  <c r="G24" i="10"/>
  <c r="G24" i="11" s="1"/>
  <c r="L23" i="10"/>
  <c r="L23" i="11" s="1"/>
  <c r="G23" i="10"/>
  <c r="J61" i="10"/>
  <c r="J64" i="10" s="1"/>
  <c r="J66" i="10" s="1"/>
  <c r="K71" i="10" s="1"/>
  <c r="G22" i="10"/>
  <c r="G22" i="11" s="1"/>
  <c r="L21" i="10"/>
  <c r="L21" i="11" s="1"/>
  <c r="G21" i="10"/>
  <c r="L20" i="10"/>
  <c r="L20" i="11" s="1"/>
  <c r="G20" i="10"/>
  <c r="L19" i="10"/>
  <c r="L19" i="11" s="1"/>
  <c r="G19" i="10"/>
  <c r="G19" i="11" s="1"/>
  <c r="L18" i="10"/>
  <c r="L18" i="11" s="1"/>
  <c r="G18" i="10"/>
  <c r="G18" i="11" s="1"/>
  <c r="L17" i="10"/>
  <c r="G17" i="10"/>
  <c r="G17" i="11" s="1"/>
  <c r="M24" i="10" l="1"/>
  <c r="M63" i="10"/>
  <c r="G63" i="11"/>
  <c r="M63" i="11" s="1"/>
  <c r="M38" i="10"/>
  <c r="M46" i="10"/>
  <c r="M35" i="11"/>
  <c r="M53" i="10"/>
  <c r="M19" i="10"/>
  <c r="M29" i="10"/>
  <c r="M33" i="10"/>
  <c r="M56" i="10"/>
  <c r="L24" i="11"/>
  <c r="M24" i="11" s="1"/>
  <c r="M18" i="10"/>
  <c r="M20" i="10"/>
  <c r="M19" i="11"/>
  <c r="M21" i="10"/>
  <c r="M40" i="11"/>
  <c r="M58" i="11"/>
  <c r="M60" i="10"/>
  <c r="M25" i="10"/>
  <c r="M47" i="10"/>
  <c r="M50" i="10"/>
  <c r="M55" i="11"/>
  <c r="M52" i="11"/>
  <c r="G25" i="11"/>
  <c r="M25" i="11" s="1"/>
  <c r="M40" i="10"/>
  <c r="M41" i="10"/>
  <c r="M42" i="10"/>
  <c r="M45" i="10"/>
  <c r="M51" i="10"/>
  <c r="G46" i="11"/>
  <c r="M46" i="11" s="1"/>
  <c r="G50" i="11"/>
  <c r="G29" i="11"/>
  <c r="M29" i="11" s="1"/>
  <c r="M32" i="10"/>
  <c r="M49" i="10"/>
  <c r="M54" i="10"/>
  <c r="M58" i="10"/>
  <c r="G30" i="11"/>
  <c r="M30" i="11" s="1"/>
  <c r="G32" i="11"/>
  <c r="M32" i="11" s="1"/>
  <c r="M44" i="10"/>
  <c r="L44" i="11"/>
  <c r="M44" i="11" s="1"/>
  <c r="M34" i="11"/>
  <c r="M39" i="11"/>
  <c r="M50" i="11"/>
  <c r="M23" i="11"/>
  <c r="L22" i="10"/>
  <c r="L22" i="11" s="1"/>
  <c r="M22" i="11" s="1"/>
  <c r="M34" i="10"/>
  <c r="G37" i="11"/>
  <c r="M37" i="11" s="1"/>
  <c r="M37" i="10"/>
  <c r="G21" i="11"/>
  <c r="M21" i="11" s="1"/>
  <c r="G38" i="11"/>
  <c r="M38" i="11" s="1"/>
  <c r="L51" i="11"/>
  <c r="M56" i="11"/>
  <c r="G61" i="10"/>
  <c r="G64" i="10" s="1"/>
  <c r="M23" i="10"/>
  <c r="M28" i="10"/>
  <c r="M30" i="10"/>
  <c r="M35" i="10"/>
  <c r="M39" i="10"/>
  <c r="M52" i="10"/>
  <c r="M55" i="10"/>
  <c r="E61" i="11"/>
  <c r="E64" i="11" s="1"/>
  <c r="J61" i="11"/>
  <c r="J64" i="11" s="1"/>
  <c r="J66" i="11" s="1"/>
  <c r="K71" i="11" s="1"/>
  <c r="G20" i="11"/>
  <c r="M20" i="11" s="1"/>
  <c r="G33" i="11"/>
  <c r="M33" i="11" s="1"/>
  <c r="M45" i="11"/>
  <c r="M53" i="11"/>
  <c r="M26" i="10"/>
  <c r="M47" i="11"/>
  <c r="M18" i="11"/>
  <c r="G41" i="11"/>
  <c r="G43" i="11"/>
  <c r="M43" i="11" s="1"/>
  <c r="G49" i="11"/>
  <c r="M49" i="11" s="1"/>
  <c r="M54" i="11"/>
  <c r="G27" i="11"/>
  <c r="M27" i="11" s="1"/>
  <c r="G31" i="11"/>
  <c r="M31" i="11" s="1"/>
  <c r="M31" i="10"/>
  <c r="L36" i="10"/>
  <c r="L36" i="11" s="1"/>
  <c r="L41" i="11"/>
  <c r="M48" i="10"/>
  <c r="G48" i="11"/>
  <c r="M48" i="11" s="1"/>
  <c r="G57" i="11"/>
  <c r="M57" i="11" s="1"/>
  <c r="M57" i="10"/>
  <c r="G59" i="11"/>
  <c r="M59" i="11" s="1"/>
  <c r="M59" i="10"/>
  <c r="M62" i="10"/>
  <c r="F61" i="11"/>
  <c r="F64" i="11" s="1"/>
  <c r="K61" i="11"/>
  <c r="K64" i="11" s="1"/>
  <c r="G26" i="11"/>
  <c r="M26" i="11" s="1"/>
  <c r="G28" i="11"/>
  <c r="M28" i="11" s="1"/>
  <c r="G42" i="11"/>
  <c r="M42" i="11" s="1"/>
  <c r="M51" i="11"/>
  <c r="M17" i="10"/>
  <c r="M22" i="10"/>
  <c r="M43" i="10"/>
  <c r="G36" i="11"/>
  <c r="M27" i="10"/>
  <c r="L61" i="10" l="1"/>
  <c r="L64" i="10" s="1"/>
  <c r="M36" i="11"/>
  <c r="I61" i="11"/>
  <c r="I64" i="11" s="1"/>
  <c r="L17" i="11"/>
  <c r="M41" i="11"/>
  <c r="D61" i="11"/>
  <c r="D64" i="11" s="1"/>
  <c r="M36" i="10"/>
  <c r="M61" i="10" s="1"/>
  <c r="M64" i="10" s="1"/>
  <c r="G61" i="11"/>
  <c r="G64" i="11" s="1"/>
  <c r="L61" i="11" l="1"/>
  <c r="L64" i="11" s="1"/>
  <c r="M17" i="11"/>
  <c r="M61" i="11" s="1"/>
  <c r="M64" i="11" s="1"/>
  <c r="G63" i="9"/>
  <c r="L63" i="9"/>
  <c r="L62" i="9"/>
  <c r="G62" i="9"/>
  <c r="L60" i="9"/>
  <c r="G60" i="9"/>
  <c r="M62" i="9" l="1"/>
  <c r="M60" i="9"/>
  <c r="M63" i="9"/>
  <c r="G28" i="9"/>
  <c r="G58" i="9"/>
  <c r="L58" i="9"/>
  <c r="L28" i="9"/>
  <c r="L37" i="9"/>
  <c r="L19" i="9"/>
  <c r="L59" i="9"/>
  <c r="L31" i="9"/>
  <c r="G31" i="9"/>
  <c r="L18" i="9"/>
  <c r="G19" i="9"/>
  <c r="G59" i="9"/>
  <c r="G37" i="9"/>
  <c r="G18" i="9"/>
  <c r="M59" i="9" l="1"/>
  <c r="M19" i="9"/>
  <c r="M58" i="9"/>
  <c r="M37" i="9"/>
  <c r="M31" i="9"/>
  <c r="M28" i="9"/>
  <c r="M18" i="9"/>
  <c r="G62" i="1" l="1"/>
  <c r="L59" i="1" l="1"/>
  <c r="L58" i="1"/>
  <c r="L37" i="1"/>
  <c r="L31" i="1"/>
  <c r="L28" i="1"/>
  <c r="L19" i="1"/>
  <c r="L18" i="1" l="1"/>
  <c r="G37" i="1"/>
  <c r="G18" i="1"/>
  <c r="G59" i="1"/>
  <c r="G58" i="1"/>
  <c r="G28" i="1"/>
  <c r="G31" i="1"/>
  <c r="G19" i="1"/>
  <c r="M19" i="1" l="1"/>
  <c r="M37" i="1"/>
  <c r="G59" i="2"/>
  <c r="M59" i="1"/>
  <c r="M31" i="1"/>
  <c r="M28" i="1"/>
  <c r="M58" i="1"/>
  <c r="G63" i="1"/>
  <c r="G57" i="9"/>
  <c r="L50" i="9"/>
  <c r="G49" i="9"/>
  <c r="G48" i="9"/>
  <c r="L47" i="9"/>
  <c r="L38" i="9"/>
  <c r="G34" i="9"/>
  <c r="L27" i="9"/>
  <c r="L26" i="9"/>
  <c r="G24" i="9"/>
  <c r="G23" i="9"/>
  <c r="L21" i="9"/>
  <c r="L20" i="9"/>
  <c r="L24" i="9" l="1"/>
  <c r="G20" i="9"/>
  <c r="G21" i="9"/>
  <c r="E61" i="9"/>
  <c r="E64" i="9" s="1"/>
  <c r="L29" i="9"/>
  <c r="G52" i="9"/>
  <c r="L36" i="9"/>
  <c r="G39" i="9"/>
  <c r="G40" i="9"/>
  <c r="G42" i="9"/>
  <c r="L51" i="9"/>
  <c r="L53" i="9"/>
  <c r="G54" i="9"/>
  <c r="L56" i="9"/>
  <c r="G29" i="9"/>
  <c r="G22" i="9"/>
  <c r="G26" i="9"/>
  <c r="G27" i="9"/>
  <c r="G30" i="9"/>
  <c r="L30" i="9"/>
  <c r="L34" i="9"/>
  <c r="G38" i="9"/>
  <c r="L39" i="9"/>
  <c r="L45" i="9"/>
  <c r="G55" i="9"/>
  <c r="G43" i="9"/>
  <c r="E61" i="2"/>
  <c r="G46" i="9"/>
  <c r="L46" i="9"/>
  <c r="G47" i="9"/>
  <c r="G50" i="9"/>
  <c r="L57" i="9"/>
  <c r="G25" i="9"/>
  <c r="J61" i="9"/>
  <c r="J64" i="9" s="1"/>
  <c r="G56" i="9"/>
  <c r="G17" i="9"/>
  <c r="J61" i="2"/>
  <c r="L22" i="9"/>
  <c r="G36" i="9"/>
  <c r="G41" i="9"/>
  <c r="L41" i="9"/>
  <c r="G44" i="9"/>
  <c r="G45" i="9"/>
  <c r="G51" i="9"/>
  <c r="G53" i="9"/>
  <c r="L54" i="9"/>
  <c r="L55" i="9"/>
  <c r="L43" i="9"/>
  <c r="F61" i="2"/>
  <c r="L48" i="9"/>
  <c r="L25" i="9"/>
  <c r="L42" i="9"/>
  <c r="L40" i="9"/>
  <c r="L20" i="1"/>
  <c r="L20" i="2" s="1"/>
  <c r="M46" i="9" l="1"/>
  <c r="M26" i="9"/>
  <c r="M54" i="9"/>
  <c r="M34" i="9"/>
  <c r="L24" i="1"/>
  <c r="L24" i="2" s="1"/>
  <c r="M25" i="9"/>
  <c r="M27" i="9"/>
  <c r="M29" i="9"/>
  <c r="G29" i="1"/>
  <c r="M21" i="9"/>
  <c r="M57" i="9"/>
  <c r="M48" i="9"/>
  <c r="M24" i="9"/>
  <c r="M51" i="9"/>
  <c r="M41" i="9"/>
  <c r="G42" i="1"/>
  <c r="M42" i="9"/>
  <c r="G52" i="1"/>
  <c r="M20" i="9"/>
  <c r="G43" i="1"/>
  <c r="M43" i="9"/>
  <c r="M38" i="9"/>
  <c r="M22" i="9"/>
  <c r="M40" i="9"/>
  <c r="G20" i="1"/>
  <c r="G20" i="2" s="1"/>
  <c r="M20" i="2" s="1"/>
  <c r="M53" i="9"/>
  <c r="M45" i="9"/>
  <c r="M56" i="9"/>
  <c r="M50" i="9"/>
  <c r="M47" i="9"/>
  <c r="M39" i="9"/>
  <c r="M30" i="9"/>
  <c r="M36" i="9"/>
  <c r="M55" i="9"/>
  <c r="G21" i="1"/>
  <c r="L21" i="1"/>
  <c r="L21" i="2" s="1"/>
  <c r="G24" i="1"/>
  <c r="G56" i="1"/>
  <c r="L36" i="1"/>
  <c r="L49" i="9"/>
  <c r="L48" i="1"/>
  <c r="L27" i="1"/>
  <c r="L56" i="1"/>
  <c r="L51" i="1"/>
  <c r="L34" i="1"/>
  <c r="G48" i="1"/>
  <c r="K61" i="2"/>
  <c r="G47" i="1"/>
  <c r="G57" i="1"/>
  <c r="L41" i="1"/>
  <c r="L22" i="1"/>
  <c r="L22" i="2" s="1"/>
  <c r="G40" i="1"/>
  <c r="G17" i="1"/>
  <c r="G46" i="1"/>
  <c r="L43" i="1"/>
  <c r="G49" i="1"/>
  <c r="G25" i="1"/>
  <c r="L55" i="1"/>
  <c r="G45" i="1"/>
  <c r="D61" i="9"/>
  <c r="D64" i="9" s="1"/>
  <c r="J61" i="1"/>
  <c r="L46" i="1"/>
  <c r="L57" i="1"/>
  <c r="L52" i="9"/>
  <c r="G36" i="1"/>
  <c r="L23" i="9"/>
  <c r="G27" i="1"/>
  <c r="L26" i="1"/>
  <c r="L26" i="2" s="1"/>
  <c r="G38" i="1"/>
  <c r="G55" i="1"/>
  <c r="L50" i="1"/>
  <c r="J66" i="9"/>
  <c r="K71" i="9" s="1"/>
  <c r="G50" i="1"/>
  <c r="L39" i="1"/>
  <c r="L38" i="1"/>
  <c r="G30" i="1"/>
  <c r="L29" i="1"/>
  <c r="L44" i="9"/>
  <c r="M44" i="9" s="1"/>
  <c r="L44" i="1"/>
  <c r="L47" i="1"/>
  <c r="L45" i="1"/>
  <c r="L45" i="2" s="1"/>
  <c r="L54" i="1"/>
  <c r="L17" i="9"/>
  <c r="M17" i="9" s="1"/>
  <c r="G54" i="1"/>
  <c r="G34" i="1"/>
  <c r="G44" i="1"/>
  <c r="M23" i="9" l="1"/>
  <c r="M20" i="1"/>
  <c r="M52" i="9"/>
  <c r="L49" i="1"/>
  <c r="M49" i="1" s="1"/>
  <c r="M49" i="9"/>
  <c r="M21" i="1"/>
  <c r="M44" i="1"/>
  <c r="M50" i="1"/>
  <c r="M55" i="1"/>
  <c r="M57" i="1"/>
  <c r="M48" i="1"/>
  <c r="G24" i="2"/>
  <c r="M24" i="2" s="1"/>
  <c r="M24" i="1"/>
  <c r="M27" i="1"/>
  <c r="M29" i="1"/>
  <c r="M56" i="1"/>
  <c r="M34" i="1"/>
  <c r="M43" i="1"/>
  <c r="M47" i="1"/>
  <c r="M38" i="1"/>
  <c r="M45" i="1"/>
  <c r="M46" i="1"/>
  <c r="M54" i="1"/>
  <c r="M36" i="1"/>
  <c r="G21" i="2"/>
  <c r="M21" i="2" s="1"/>
  <c r="K61" i="1"/>
  <c r="L30" i="1"/>
  <c r="M30" i="1" s="1"/>
  <c r="L53" i="1"/>
  <c r="L25" i="1"/>
  <c r="M25" i="1" s="1"/>
  <c r="K61" i="9"/>
  <c r="K64" i="9" s="1"/>
  <c r="L23" i="1"/>
  <c r="L23" i="2" s="1"/>
  <c r="L40" i="1"/>
  <c r="M40" i="1" s="1"/>
  <c r="L52" i="1"/>
  <c r="M52" i="1" s="1"/>
  <c r="G33" i="9"/>
  <c r="G35" i="9"/>
  <c r="L42" i="1"/>
  <c r="M42" i="1" s="1"/>
  <c r="G26" i="1"/>
  <c r="G53" i="1"/>
  <c r="G22" i="1"/>
  <c r="G23" i="1"/>
  <c r="G39" i="1"/>
  <c r="G41" i="1"/>
  <c r="G51" i="1"/>
  <c r="M26" i="1" l="1"/>
  <c r="M23" i="1"/>
  <c r="M39" i="1"/>
  <c r="M51" i="1"/>
  <c r="M22" i="1"/>
  <c r="M41" i="1"/>
  <c r="M53" i="1"/>
  <c r="L35" i="9"/>
  <c r="L35" i="1" s="1"/>
  <c r="F61" i="9"/>
  <c r="F64" i="9" s="1"/>
  <c r="G32" i="9"/>
  <c r="L17" i="1"/>
  <c r="M17" i="1" s="1"/>
  <c r="G17" i="2"/>
  <c r="M35" i="9" l="1"/>
  <c r="L32" i="9"/>
  <c r="L33" i="9"/>
  <c r="L17" i="2"/>
  <c r="M17" i="2" s="1"/>
  <c r="G61" i="9"/>
  <c r="G64" i="9" s="1"/>
  <c r="G33" i="1"/>
  <c r="M33" i="9" l="1"/>
  <c r="M32" i="9"/>
  <c r="L32" i="1"/>
  <c r="L61" i="9"/>
  <c r="L64" i="9" s="1"/>
  <c r="I64" i="1" s="1"/>
  <c r="I61" i="9"/>
  <c r="I64" i="9" s="1"/>
  <c r="L33" i="1"/>
  <c r="G35" i="1"/>
  <c r="E61" i="1"/>
  <c r="M61" i="9" l="1"/>
  <c r="M64" i="9" s="1"/>
  <c r="I61" i="1"/>
  <c r="M33" i="1"/>
  <c r="M35" i="1"/>
  <c r="F61" i="1"/>
  <c r="D61" i="1"/>
  <c r="G32" i="1"/>
  <c r="D61" i="2" l="1"/>
  <c r="D64" i="2" s="1"/>
  <c r="M32" i="1"/>
  <c r="G63" i="2" l="1"/>
  <c r="L62" i="2"/>
  <c r="G62" i="2"/>
  <c r="K64" i="2"/>
  <c r="J64" i="2"/>
  <c r="J66" i="2" s="1"/>
  <c r="K71" i="2" s="1"/>
  <c r="F64" i="2"/>
  <c r="E64" i="2"/>
  <c r="L60" i="2"/>
  <c r="G58" i="2"/>
  <c r="G57" i="2"/>
  <c r="G56" i="2"/>
  <c r="G55" i="2"/>
  <c r="G54" i="2"/>
  <c r="G53" i="2"/>
  <c r="G52" i="2"/>
  <c r="G51" i="2"/>
  <c r="G50" i="2"/>
  <c r="G49" i="2"/>
  <c r="G48" i="2"/>
  <c r="G47" i="2"/>
  <c r="G46" i="2"/>
  <c r="G45" i="2"/>
  <c r="M45" i="2" s="1"/>
  <c r="G44" i="2"/>
  <c r="G43" i="2"/>
  <c r="G42" i="2"/>
  <c r="G41" i="2"/>
  <c r="G40" i="2"/>
  <c r="G39" i="2"/>
  <c r="G38" i="2"/>
  <c r="G37" i="2"/>
  <c r="G36" i="2"/>
  <c r="G35" i="2"/>
  <c r="G34" i="2"/>
  <c r="G33" i="2"/>
  <c r="G32" i="2"/>
  <c r="G31" i="2"/>
  <c r="G30" i="2"/>
  <c r="G29" i="2"/>
  <c r="G28" i="2"/>
  <c r="G27" i="2"/>
  <c r="G26" i="2"/>
  <c r="M26" i="2" s="1"/>
  <c r="G25" i="2"/>
  <c r="G23" i="2"/>
  <c r="M23" i="2" s="1"/>
  <c r="G22" i="2"/>
  <c r="G19" i="2"/>
  <c r="G18" i="2"/>
  <c r="E64" i="1"/>
  <c r="L63" i="1"/>
  <c r="L62" i="1"/>
  <c r="K64" i="1"/>
  <c r="J64" i="1"/>
  <c r="F64" i="1"/>
  <c r="D64" i="1"/>
  <c r="L60" i="1"/>
  <c r="G60" i="1"/>
  <c r="G61" i="1" s="1"/>
  <c r="L55" i="2"/>
  <c r="L51" i="2"/>
  <c r="L47" i="2"/>
  <c r="L41" i="2"/>
  <c r="L37" i="2"/>
  <c r="L33" i="2"/>
  <c r="L29" i="2"/>
  <c r="L25" i="2"/>
  <c r="L18" i="2"/>
  <c r="M60" i="1" l="1"/>
  <c r="L61" i="1"/>
  <c r="L64" i="1" s="1"/>
  <c r="L63" i="2"/>
  <c r="M62" i="2"/>
  <c r="M63" i="2"/>
  <c r="M29" i="2"/>
  <c r="M33" i="2"/>
  <c r="M25" i="2"/>
  <c r="M37" i="2"/>
  <c r="M41" i="2"/>
  <c r="G61" i="2"/>
  <c r="G64" i="2" s="1"/>
  <c r="M18" i="1"/>
  <c r="M47" i="2"/>
  <c r="M60" i="2"/>
  <c r="M55" i="2"/>
  <c r="M51" i="2"/>
  <c r="M22" i="2"/>
  <c r="J66" i="1"/>
  <c r="K71" i="1" s="1"/>
  <c r="M62" i="1"/>
  <c r="M63" i="1"/>
  <c r="G64" i="1"/>
  <c r="L58" i="2" l="1"/>
  <c r="M58" i="2" s="1"/>
  <c r="L53" i="2"/>
  <c r="M53" i="2" s="1"/>
  <c r="L52" i="2"/>
  <c r="M52" i="2" s="1"/>
  <c r="L38" i="2"/>
  <c r="M38" i="2" s="1"/>
  <c r="L49" i="2"/>
  <c r="M49" i="2" s="1"/>
  <c r="L31" i="2"/>
  <c r="L54" i="2"/>
  <c r="M54" i="2" s="1"/>
  <c r="L44" i="2"/>
  <c r="M44" i="2" s="1"/>
  <c r="L28" i="2"/>
  <c r="M28" i="2" s="1"/>
  <c r="L43" i="2"/>
  <c r="M43" i="2" s="1"/>
  <c r="L27" i="2"/>
  <c r="M27" i="2" s="1"/>
  <c r="L46" i="2"/>
  <c r="M46" i="2" s="1"/>
  <c r="L19" i="2"/>
  <c r="M19" i="2" s="1"/>
  <c r="L48" i="2"/>
  <c r="M48" i="2" s="1"/>
  <c r="L30" i="2"/>
  <c r="M30" i="2" s="1"/>
  <c r="L50" i="2"/>
  <c r="M50" i="2" s="1"/>
  <c r="L57" i="2"/>
  <c r="M57" i="2" s="1"/>
  <c r="L40" i="2"/>
  <c r="M40" i="2" s="1"/>
  <c r="L56" i="2"/>
  <c r="M56" i="2" s="1"/>
  <c r="L39" i="2"/>
  <c r="M39" i="2" s="1"/>
  <c r="L42" i="2"/>
  <c r="M42" i="2" s="1"/>
  <c r="L32" i="2"/>
  <c r="M32" i="2" s="1"/>
  <c r="L34" i="2"/>
  <c r="M34" i="2" s="1"/>
  <c r="L36" i="2"/>
  <c r="M36" i="2" s="1"/>
  <c r="L35" i="2"/>
  <c r="M35" i="2" s="1"/>
  <c r="I61" i="2"/>
  <c r="I64" i="2" s="1"/>
  <c r="M61" i="1"/>
  <c r="M64" i="1" s="1"/>
  <c r="L61" i="2" l="1"/>
  <c r="L64" i="2" s="1"/>
  <c r="M31" i="2"/>
  <c r="M18" i="2"/>
  <c r="M61" i="2" l="1"/>
  <c r="M64" i="2" s="1"/>
</calcChain>
</file>

<file path=xl/comments1.xml><?xml version="1.0" encoding="utf-8"?>
<comments xmlns="http://schemas.openxmlformats.org/spreadsheetml/2006/main">
  <authors>
    <author>Uri AKSELRUD</author>
  </authors>
  <commentList>
    <comment ref="F16" authorId="0">
      <text>
        <r>
          <rPr>
            <b/>
            <sz val="9"/>
            <color indexed="81"/>
            <rFont val="Tahoma"/>
            <family val="2"/>
          </rPr>
          <t>Includes Transfers In/Out</t>
        </r>
      </text>
    </comment>
  </commentList>
</comments>
</file>

<file path=xl/comments2.xml><?xml version="1.0" encoding="utf-8"?>
<comments xmlns="http://schemas.openxmlformats.org/spreadsheetml/2006/main">
  <authors>
    <author>Uri AKSELRUD</author>
  </authors>
  <commentList>
    <comment ref="F16" authorId="0">
      <text>
        <r>
          <rPr>
            <b/>
            <sz val="9"/>
            <color indexed="81"/>
            <rFont val="Tahoma"/>
            <family val="2"/>
          </rPr>
          <t>Includes Transfers In/Out</t>
        </r>
      </text>
    </comment>
  </commentList>
</comments>
</file>

<file path=xl/comments3.xml><?xml version="1.0" encoding="utf-8"?>
<comments xmlns="http://schemas.openxmlformats.org/spreadsheetml/2006/main">
  <authors>
    <author>Uri AKSELRUD</author>
  </authors>
  <commentList>
    <comment ref="F16" authorId="0">
      <text>
        <r>
          <rPr>
            <b/>
            <sz val="9"/>
            <color indexed="81"/>
            <rFont val="Tahoma"/>
            <family val="2"/>
          </rPr>
          <t>Includes Transfers In/Out</t>
        </r>
      </text>
    </comment>
  </commentList>
</comments>
</file>

<file path=xl/comments4.xml><?xml version="1.0" encoding="utf-8"?>
<comments xmlns="http://schemas.openxmlformats.org/spreadsheetml/2006/main">
  <authors>
    <author>Uri AKSELRUD</author>
  </authors>
  <commentList>
    <comment ref="F16" authorId="0">
      <text>
        <r>
          <rPr>
            <b/>
            <sz val="9"/>
            <color indexed="81"/>
            <rFont val="Tahoma"/>
            <family val="2"/>
          </rPr>
          <t>Includes Transfers In/Out</t>
        </r>
      </text>
    </comment>
  </commentList>
</comments>
</file>

<file path=xl/comments5.xml><?xml version="1.0" encoding="utf-8"?>
<comments xmlns="http://schemas.openxmlformats.org/spreadsheetml/2006/main">
  <authors>
    <author>Uri AKSELRUD</author>
  </authors>
  <commentList>
    <comment ref="F16" authorId="0">
      <text>
        <r>
          <rPr>
            <b/>
            <sz val="9"/>
            <color indexed="81"/>
            <rFont val="Tahoma"/>
            <family val="2"/>
          </rPr>
          <t>Includes Transfers In/Out</t>
        </r>
      </text>
    </comment>
  </commentList>
</comments>
</file>

<file path=xl/sharedStrings.xml><?xml version="1.0" encoding="utf-8"?>
<sst xmlns="http://schemas.openxmlformats.org/spreadsheetml/2006/main" count="455" uniqueCount="80">
  <si>
    <t>File Number:</t>
  </si>
  <si>
    <t>Exhibit:</t>
  </si>
  <si>
    <t>Tab:</t>
  </si>
  <si>
    <t>Schedule:</t>
  </si>
  <si>
    <t>Page:</t>
  </si>
  <si>
    <t>Date:</t>
  </si>
  <si>
    <t>Appendix 2-BA</t>
  </si>
  <si>
    <r>
      <t xml:space="preserve">Fixed Asset Continuity Schedule </t>
    </r>
    <r>
      <rPr>
        <b/>
        <vertAlign val="superscript"/>
        <sz val="14"/>
        <rFont val="Arial"/>
        <family val="2"/>
      </rPr>
      <t>1</t>
    </r>
    <r>
      <rPr>
        <b/>
        <sz val="14"/>
        <rFont val="Arial"/>
        <family val="2"/>
      </rPr>
      <t xml:space="preserve"> </t>
    </r>
  </si>
  <si>
    <t>Accounting Standard</t>
  </si>
  <si>
    <t>USGAAP</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</si>
  <si>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</si>
  <si>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</si>
  <si>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</si>
  <si>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</si>
  <si>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</si>
  <si>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</si>
  <si>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t>Opening Balance</t>
  </si>
  <si>
    <r>
      <t xml:space="preserve">Additions </t>
    </r>
    <r>
      <rPr>
        <b/>
        <vertAlign val="superscript"/>
        <sz val="10"/>
        <rFont val="Arial"/>
        <family val="2"/>
      </rPr>
      <t>4</t>
    </r>
  </si>
  <si>
    <r>
      <t xml:space="preserve">Disposals </t>
    </r>
    <r>
      <rPr>
        <b/>
        <vertAlign val="superscript"/>
        <sz val="10"/>
        <rFont val="Arial"/>
        <family val="2"/>
      </rPr>
      <t>6</t>
    </r>
  </si>
  <si>
    <t>Closing Balance</t>
  </si>
  <si>
    <t>Additions</t>
  </si>
  <si>
    <t>Net Book Value</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</si>
  <si>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</si>
  <si>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</si>
  <si>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</si>
  <si>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</si>
  <si>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</si>
  <si>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</si>
  <si>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</si>
  <si>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</si>
  <si>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</si>
  <si>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</si>
  <si>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</si>
  <si>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</si>
  <si>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</si>
  <si>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</si>
  <si>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</si>
  <si>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</si>
  <si>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</si>
  <si>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</si>
  <si>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</si>
  <si>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Computer Equipment - Hardware</t>
  </si>
  <si>
    <t>Transportation Equipment</t>
  </si>
  <si>
    <t>Stores Equipment</t>
  </si>
  <si>
    <t>Tools, Shop &amp; Garage Equipment</t>
  </si>
  <si>
    <t>Measurement &amp; Testing Equipment</t>
  </si>
  <si>
    <t>Power Operated Equipment</t>
  </si>
  <si>
    <t>Communications Equipment</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</si>
  <si>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</si>
  <si>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</si>
  <si>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</si>
  <si>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</si>
  <si>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</si>
  <si>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</si>
  <si>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</si>
  <si>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</si>
  <si>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</si>
  <si>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</si>
  <si>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</si>
  <si>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</si>
  <si>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</si>
  <si>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</si>
  <si>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</si>
  <si>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</si>
  <si>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</si>
  <si>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</si>
  <si>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</si>
  <si>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</si>
  <si>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Board.</t>
  </si>
  <si>
    <t>The additions in column (E) must not include construction work in progress (CWIP).</t>
  </si>
  <si>
    <t xml:space="preserve">Effective on the date of IFRS adoption, customer contributions will no longer be recorded in Account 1995 Contributions &amp; Grants, but will be recorded in Account 2440, Deferred Revenues.  </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</si>
  <si>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</si>
  <si>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Intangibles</t>
  </si>
  <si>
    <t>Buildings and fixtures</t>
  </si>
  <si>
    <t>Fuel holders, producers and acc.</t>
  </si>
  <si>
    <t>Generators</t>
  </si>
  <si>
    <t>Accessory electric equipment</t>
  </si>
  <si>
    <t>Land rights</t>
  </si>
  <si>
    <t>Computer software</t>
  </si>
  <si>
    <t>Office Furniture &amp; Equipment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</si>
</sst>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7" formatCode="&quot;$&quot;#,##0.00_);\(&quot;$&quot;#,##0.00\)"/>
    <numFmt numFmtId="44" formatCode="_(&quot;$&quot;* #,##0.00_);_(&quot;$&quot;* \(#,##0.00\);_(&quot;$&quot;* &quot;-&quot;??_);_(@_)"/>
    <numFmt numFmtId="43" formatCode="_(* #,##0.00_);_(* \(#,##0.00\);_(* &quot;-&quot;??_);_(@_)"/>
    <numFmt numFmtId="164" formatCode="_-&quot;$&quot;* #,##0.00_-;\-&quot;$&quot;* #,##0.00_-;_-&quot;$&quot;* &quot;-&quot;??_-;_-@_-"/>
    <numFmt numFmtId="165" formatCode="_-&quot;$&quot;* #,##0_-;\-&quot;$&quot;* #,##0_-;_-&quot;$&quot;* &quot;-&quot;??_-;_-@_-"/>
    <numFmt numFmtId="166" formatCode="_(* #,##0_);_(* \(#,##0\);_(* &quot;-&quot;??_);_(@_)"/>
    <numFmt numFmtId="167" formatCode="_(&quot;$&quot;* #,##0_);_(&quot;$&quot;* \(#,##0\);_(&quot;$&quot;* &quot;-&quot;??_);_(@_)"/>
    <numFmt numFmtId="168" formatCode="#,##0.0_);\(#,##0.0\)"/>
    <numFmt numFmtId="169" formatCode="_(* #,##0.0_);_(* \(#,##0.0\);_(* &quot;-&quot;??_);_(@_)"/>
    <numFmt numFmtId="170" formatCode="#,##0.00000_);\(#,##0.00000\)"/>
    <numFmt numFmtId="171" formatCode="0.0\x"/>
    <numFmt numFmtId="172" formatCode="#,##0.000_);\(#,##0.000\)"/>
    <numFmt numFmtId="173" formatCode="#,##0;&quot;\&quot;&quot;\&quot;&quot;\&quot;&quot;\&quot;\(#,##0&quot;\&quot;&quot;\&quot;&quot;\&quot;&quot;\&quot;\)"/>
    <numFmt numFmtId="174" formatCode="&quot;\&quot;&quot;\&quot;&quot;\&quot;&quot;\&quot;\$#,##0.00;&quot;\&quot;&quot;\&quot;&quot;\&quot;&quot;\&quot;\(&quot;\&quot;&quot;\&quot;&quot;\&quot;&quot;\&quot;\$#,##0.00&quot;\&quot;&quot;\&quot;&quot;\&quot;&quot;\&quot;\)"/>
    <numFmt numFmtId="175" formatCode="&quot;\&quot;&quot;\&quot;&quot;\&quot;&quot;\&quot;\$#,##0;&quot;\&quot;&quot;\&quot;&quot;\&quot;&quot;\&quot;\(&quot;\&quot;&quot;\&quot;&quot;\&quot;&quot;\&quot;\$#,##0&quot;\&quot;&quot;\&quot;&quot;\&quot;&quot;\&quot;\)"/>
    <numFmt numFmtId="176" formatCode="#,##0.000"/>
    <numFmt numFmtId="177" formatCode="#,##0\ &quot;DM&quot;;[Red]\-#,##0\ &quot;DM&quot;"/>
    <numFmt numFmtId="178" formatCode="0.00\x"/>
    <numFmt numFmtId="179" formatCode="_-&quot;$&quot;* #,##0.0_-;\-&quot;$&quot;* #,##0.0_-;_-&quot;$&quot;* &quot;-&quot;??_-;_-@_-"/>
    <numFmt numFmtId="180" formatCode="_-&quot;$&quot;* #,##0.000_-;\-&quot;$&quot;* #,##0.000_-;_-&quot;$&quot;* &quot;-&quot;??_-;_-@_-"/>
    <numFmt numFmtId="181" formatCode="_-&quot;$&quot;* #,##0.0000_-;\-&quot;$&quot;* #,##0.0000_-;_-&quot;$&quot;* &quot;-&quot;??_-;_-@_-"/>
    <numFmt numFmtId="182" formatCode="_-&quot;$&quot;* #,##0.000000000_-;\-&quot;$&quot;* #,##0.000000000_-;_-&quot;$&quot;* &quot;-&quot;??_-;_-@_-"/>
    <numFmt numFmtId="183" formatCode="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b/>
      <vertAlign val="superscript"/>
      <sz val="14"/>
      <name val="Arial"/>
      <family val="2"/>
    </font>
    <font>
      <b/>
      <sz val="11"/>
      <name val="Arial"/>
      <family val="2"/>
    </font>
    <font>
      <b/>
      <u/>
      <sz val="11"/>
      <name val="Arial"/>
      <family val="2"/>
    </font>
    <font>
      <b/>
      <vertAlign val="superscript"/>
      <sz val="10"/>
      <name val="Arial"/>
      <family val="2"/>
    </font>
    <font>
      <vertAlign val="superscript"/>
      <sz val="10"/>
      <name val="Arial"/>
      <family val="2"/>
    </font>
    <font>
      <b/>
      <sz val="9"/>
      <name val="Arial"/>
      <family val="2"/>
    </font>
    <font>
      <b/>
      <i/>
      <sz val="10"/>
      <name val="Arial"/>
      <family val="2"/>
    </font>
    <font>
      <b/>
      <i/>
      <sz val="9"/>
      <name val="Arial"/>
      <family val="2"/>
    </font>
    <font>
      <i/>
      <sz val="10"/>
      <name val="Arial"/>
      <family val="2"/>
    </font>
    <font>
      <b/>
      <sz val="9"/>
      <color indexed="81"/>
      <name val="Tahoma"/>
      <family val="2"/>
    </font>
    <font>
      <sz val="9"/>
      <name val="Arial"/>
      <family val="2"/>
    </font>
    <font>
      <sz val="10"/>
      <name val="Times New Roman"/>
      <family val="1"/>
    </font>
    <font>
      <b/>
      <sz val="12"/>
      <name val="Arial"/>
      <family val="2"/>
    </font>
    <font>
      <sz val="11"/>
      <color indexed="8"/>
      <name val="Calibri"/>
      <family val="2"/>
    </font>
    <font>
      <sz val="8"/>
      <name val="Times New Roman"/>
      <family val="1"/>
    </font>
    <font>
      <sz val="10"/>
      <name val="MS Sans Serif"/>
      <family val="2"/>
    </font>
    <font>
      <b/>
      <sz val="10"/>
      <name val="MS Sans Serif"/>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rgb="FF00B05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right/>
      <top/>
      <bottom style="medium">
        <color indexed="64"/>
      </bottom>
      <diagonal/>
    </border>
  </borders>
  <cellStyleXfs count="223">
    <xf numFmtId="0" fontId="0" fillId="0" borderId="0"/>
    <xf numFmtId="44" fontId="1" fillId="0" borderId="0" applyFont="0" applyFill="0" applyBorder="0" applyAlignment="0" applyProtection="0"/>
    <xf numFmtId="0" fontId="18" fillId="0" borderId="0"/>
    <xf numFmtId="43" fontId="18" fillId="0" borderId="0" applyFont="0" applyFill="0" applyBorder="0" applyAlignment="0" applyProtection="0"/>
    <xf numFmtId="166" fontId="18" fillId="0" borderId="0"/>
    <xf numFmtId="166" fontId="18" fillId="0" borderId="0"/>
    <xf numFmtId="166" fontId="18" fillId="0" borderId="0"/>
    <xf numFmtId="166" fontId="18" fillId="0" borderId="0"/>
    <xf numFmtId="166" fontId="18" fillId="0" borderId="0"/>
    <xf numFmtId="166" fontId="18" fillId="0" borderId="0"/>
    <xf numFmtId="166" fontId="18" fillId="0" borderId="0"/>
    <xf numFmtId="166" fontId="18" fillId="0" borderId="0"/>
    <xf numFmtId="166" fontId="18" fillId="0" borderId="0"/>
    <xf numFmtId="167" fontId="32" fillId="0" borderId="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39" fontId="18" fillId="0" borderId="0" applyFont="0" applyFill="0" applyBorder="0" applyAlignment="0" applyProtection="0"/>
    <xf numFmtId="39" fontId="18" fillId="0" borderId="0" applyFont="0" applyFill="0" applyBorder="0" applyAlignment="0" applyProtection="0"/>
    <xf numFmtId="39"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73" fontId="33" fillId="0" borderId="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74" fontId="33" fillId="0" borderId="0"/>
    <xf numFmtId="175" fontId="33" fillId="0" borderId="0"/>
    <xf numFmtId="0" fontId="15" fillId="0" borderId="0" applyNumberFormat="0" applyFill="0" applyBorder="0" applyAlignment="0" applyProtection="0"/>
    <xf numFmtId="0" fontId="6" fillId="2" borderId="0" applyNumberFormat="0" applyBorder="0" applyAlignment="0" applyProtection="0"/>
    <xf numFmtId="38" fontId="20" fillId="36" borderId="0" applyNumberFormat="0" applyBorder="0" applyAlignment="0" applyProtection="0"/>
    <xf numFmtId="0" fontId="34" fillId="0" borderId="19" applyNumberFormat="0" applyAlignment="0" applyProtection="0">
      <alignment horizontal="left" vertical="center"/>
    </xf>
    <xf numFmtId="0" fontId="34" fillId="0" borderId="12">
      <alignment horizontal="left" vertical="center"/>
    </xf>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10" fontId="20" fillId="37" borderId="14" applyNumberFormat="0" applyBorder="0" applyAlignment="0" applyProtection="0"/>
    <xf numFmtId="0" fontId="9" fillId="5" borderId="4" applyNumberFormat="0" applyAlignment="0" applyProtection="0"/>
    <xf numFmtId="0" fontId="9" fillId="5" borderId="4" applyNumberFormat="0" applyAlignment="0" applyProtection="0"/>
    <xf numFmtId="0" fontId="12" fillId="0" borderId="6" applyNumberFormat="0" applyFill="0" applyAlignment="0" applyProtection="0"/>
    <xf numFmtId="164" fontId="32" fillId="0" borderId="0"/>
    <xf numFmtId="0" fontId="8" fillId="4" borderId="0" applyNumberFormat="0" applyBorder="0" applyAlignment="0" applyProtection="0"/>
    <xf numFmtId="176" fontId="18" fillId="0" borderId="0"/>
    <xf numFmtId="176" fontId="18" fillId="0" borderId="0"/>
    <xf numFmtId="177" fontId="18" fillId="0" borderId="0"/>
    <xf numFmtId="176" fontId="18" fillId="0" borderId="0"/>
    <xf numFmtId="177" fontId="18" fillId="0" borderId="0"/>
    <xf numFmtId="177" fontId="18" fillId="0" borderId="0"/>
    <xf numFmtId="177"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35" fillId="8" borderId="8" applyNumberFormat="0" applyFont="0" applyAlignment="0" applyProtection="0"/>
    <xf numFmtId="0" fontId="35" fillId="8" borderId="8" applyNumberFormat="0" applyFont="0" applyAlignment="0" applyProtection="0"/>
    <xf numFmtId="0" fontId="18" fillId="0" borderId="0"/>
    <xf numFmtId="0" fontId="18" fillId="0" borderId="0"/>
    <xf numFmtId="0" fontId="18" fillId="0" borderId="0"/>
    <xf numFmtId="7" fontId="33" fillId="0" borderId="0"/>
    <xf numFmtId="7" fontId="33" fillId="0" borderId="0"/>
    <xf numFmtId="7" fontId="33" fillId="0" borderId="0"/>
    <xf numFmtId="37" fontId="36" fillId="35" borderId="0">
      <alignment horizontal="right"/>
    </xf>
    <xf numFmtId="0" fontId="10" fillId="6" borderId="5" applyNumberFormat="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0" fontId="38" fillId="0" borderId="20">
      <alignment horizontal="center"/>
    </xf>
    <xf numFmtId="3" fontId="37" fillId="0" borderId="0" applyFont="0" applyFill="0" applyBorder="0" applyAlignment="0" applyProtection="0"/>
    <xf numFmtId="0" fontId="37" fillId="38" borderId="0" applyNumberFormat="0" applyFont="0" applyBorder="0" applyAlignment="0" applyProtection="0"/>
    <xf numFmtId="1" fontId="18" fillId="0" borderId="0"/>
    <xf numFmtId="1" fontId="18" fillId="0" borderId="0"/>
    <xf numFmtId="1" fontId="18" fillId="0" borderId="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178" fontId="18" fillId="0" borderId="0"/>
    <xf numFmtId="178" fontId="18" fillId="0" borderId="0"/>
    <xf numFmtId="178" fontId="18" fillId="0" borderId="0"/>
    <xf numFmtId="178" fontId="18" fillId="0" borderId="0"/>
    <xf numFmtId="178" fontId="18" fillId="0" borderId="0"/>
    <xf numFmtId="178" fontId="18" fillId="0" borderId="0"/>
    <xf numFmtId="178" fontId="18" fillId="0" borderId="0"/>
    <xf numFmtId="178" fontId="18" fillId="0" borderId="0"/>
    <xf numFmtId="178" fontId="18" fillId="0" borderId="0"/>
  </cellStyleXfs>
  <cellXfs count="109">
    <xf numFmtId="0" fontId="0" fillId="0" borderId="0" xfId="0"/>
    <xf numFmtId="0" fontId="18" fillId="0" borderId="0" xfId="2" applyAlignment="1" applyProtection="1">
      <alignment horizontal="center"/>
      <protection locked="0"/>
    </xf>
    <xf numFmtId="0" fontId="18" fillId="0" borderId="0" xfId="2" applyProtection="1">
      <protection locked="0"/>
    </xf>
    <xf numFmtId="0" fontId="18" fillId="0" borderId="0" xfId="2" applyBorder="1" applyProtection="1">
      <protection locked="0"/>
    </xf>
    <xf numFmtId="0" fontId="19" fillId="0" borderId="0" xfId="2" applyFont="1" applyProtection="1">
      <protection locked="0"/>
    </xf>
    <xf numFmtId="0" fontId="20" fillId="0" borderId="0" xfId="0" applyFont="1" applyAlignment="1" applyProtection="1">
      <alignment horizontal="right" vertical="top"/>
      <protection locked="0"/>
    </xf>
    <xf numFmtId="0" fontId="20" fillId="33" borderId="10" xfId="2" applyFont="1" applyFill="1" applyBorder="1" applyAlignment="1" applyProtection="1">
      <alignment horizontal="right" vertical="top"/>
      <protection locked="0"/>
    </xf>
    <xf numFmtId="0" fontId="20" fillId="33" borderId="0" xfId="2" applyFont="1" applyFill="1" applyAlignment="1" applyProtection="1">
      <alignment horizontal="right" vertical="top"/>
      <protection locked="0"/>
    </xf>
    <xf numFmtId="0" fontId="20" fillId="0" borderId="0" xfId="2" applyFont="1" applyAlignment="1" applyProtection="1">
      <alignment horizontal="right" vertical="top"/>
      <protection locked="0"/>
    </xf>
    <xf numFmtId="0" fontId="19" fillId="0" borderId="0" xfId="2" applyFont="1" applyAlignment="1" applyProtection="1">
      <alignment horizontal="right"/>
      <protection locked="0"/>
    </xf>
    <xf numFmtId="0" fontId="0" fillId="34" borderId="0" xfId="0" applyNumberFormat="1" applyFill="1" applyBorder="1" applyAlignment="1" applyProtection="1">
      <alignment horizontal="center" vertical="center"/>
      <protection locked="0"/>
    </xf>
    <xf numFmtId="0" fontId="18" fillId="0" borderId="0" xfId="2" applyFont="1" applyProtection="1">
      <protection locked="0"/>
    </xf>
    <xf numFmtId="0" fontId="23" fillId="33" borderId="0" xfId="2" applyFont="1" applyFill="1" applyAlignment="1" applyProtection="1">
      <protection locked="0"/>
    </xf>
    <xf numFmtId="0" fontId="24" fillId="0" borderId="0" xfId="2" applyFont="1" applyAlignment="1" applyProtection="1">
      <alignment horizontal="center"/>
      <protection locked="0"/>
    </xf>
    <xf numFmtId="0" fontId="18" fillId="35" borderId="11" xfId="2" applyFill="1" applyBorder="1" applyProtection="1">
      <protection locked="0"/>
    </xf>
    <xf numFmtId="0" fontId="19" fillId="35" borderId="12" xfId="2" applyFont="1" applyFill="1" applyBorder="1" applyAlignment="1" applyProtection="1">
      <protection locked="0"/>
    </xf>
    <xf numFmtId="0" fontId="19" fillId="35" borderId="13" xfId="2" applyFont="1" applyFill="1" applyBorder="1" applyAlignment="1" applyProtection="1">
      <protection locked="0"/>
    </xf>
    <xf numFmtId="0" fontId="19" fillId="35" borderId="14" xfId="2" applyFont="1" applyFill="1" applyBorder="1" applyAlignment="1" applyProtection="1">
      <alignment horizontal="center" wrapText="1"/>
      <protection locked="0"/>
    </xf>
    <xf numFmtId="0" fontId="19" fillId="35" borderId="14" xfId="2" applyFont="1" applyFill="1" applyBorder="1" applyProtection="1">
      <protection locked="0"/>
    </xf>
    <xf numFmtId="0" fontId="19" fillId="35" borderId="14" xfId="2" applyFont="1" applyFill="1" applyBorder="1" applyAlignment="1" applyProtection="1">
      <alignment horizontal="center"/>
      <protection locked="0"/>
    </xf>
    <xf numFmtId="0" fontId="18" fillId="35" borderId="15" xfId="2" applyFill="1" applyBorder="1" applyProtection="1">
      <protection locked="0"/>
    </xf>
    <xf numFmtId="0" fontId="19" fillId="35" borderId="16" xfId="2" applyFont="1" applyFill="1" applyBorder="1" applyAlignment="1" applyProtection="1">
      <alignment horizontal="center" wrapText="1"/>
      <protection locked="0"/>
    </xf>
    <xf numFmtId="0" fontId="19" fillId="35" borderId="17" xfId="2" applyFont="1" applyFill="1" applyBorder="1" applyAlignment="1" applyProtection="1">
      <alignment horizontal="center"/>
      <protection locked="0"/>
    </xf>
    <xf numFmtId="0" fontId="19" fillId="35" borderId="17" xfId="2" applyFont="1" applyFill="1" applyBorder="1" applyAlignment="1" applyProtection="1">
      <alignment horizontal="center" wrapText="1"/>
      <protection locked="0"/>
    </xf>
    <xf numFmtId="0" fontId="18" fillId="33" borderId="14" xfId="2" applyFill="1" applyBorder="1" applyAlignment="1" applyProtection="1">
      <alignment horizontal="center" vertical="center"/>
      <protection locked="0"/>
    </xf>
    <xf numFmtId="0" fontId="18" fillId="0" borderId="14" xfId="2" applyFont="1" applyBorder="1" applyAlignment="1" applyProtection="1">
      <alignment vertical="center" wrapText="1"/>
      <protection locked="0"/>
    </xf>
    <xf numFmtId="165" fontId="0" fillId="33" borderId="14" xfId="1" applyNumberFormat="1" applyFont="1" applyFill="1" applyBorder="1" applyProtection="1">
      <protection locked="0"/>
    </xf>
    <xf numFmtId="165" fontId="0" fillId="0" borderId="14" xfId="1" applyNumberFormat="1" applyFont="1" applyBorder="1" applyProtection="1">
      <protection locked="0"/>
    </xf>
    <xf numFmtId="0" fontId="18" fillId="0" borderId="15" xfId="2" applyBorder="1" applyProtection="1">
      <protection locked="0"/>
    </xf>
    <xf numFmtId="165" fontId="18" fillId="0" borderId="14" xfId="2" applyNumberFormat="1" applyBorder="1" applyProtection="1">
      <protection locked="0"/>
    </xf>
    <xf numFmtId="0" fontId="18" fillId="0" borderId="14" xfId="2" applyFill="1" applyBorder="1" applyAlignment="1" applyProtection="1">
      <alignment vertical="center" wrapText="1"/>
      <protection locked="0"/>
    </xf>
    <xf numFmtId="0" fontId="18" fillId="0" borderId="14" xfId="2" applyBorder="1" applyAlignment="1" applyProtection="1">
      <alignment vertical="center" wrapText="1"/>
      <protection locked="0"/>
    </xf>
    <xf numFmtId="0" fontId="18" fillId="33" borderId="14" xfId="2" applyFont="1" applyFill="1" applyBorder="1" applyAlignment="1" applyProtection="1">
      <alignment horizontal="center" vertical="center"/>
      <protection locked="0"/>
    </xf>
    <xf numFmtId="0" fontId="18" fillId="33" borderId="0" xfId="2" applyFill="1" applyAlignment="1" applyProtection="1">
      <alignment horizontal="center"/>
      <protection locked="0"/>
    </xf>
    <xf numFmtId="0" fontId="18" fillId="0" borderId="14" xfId="2" applyBorder="1" applyAlignment="1" applyProtection="1">
      <alignment horizontal="left" vertical="center"/>
      <protection locked="0"/>
    </xf>
    <xf numFmtId="0" fontId="18" fillId="0" borderId="14" xfId="2" applyBorder="1" applyAlignment="1" applyProtection="1">
      <alignment horizontal="center"/>
      <protection locked="0"/>
    </xf>
    <xf numFmtId="0" fontId="18" fillId="0" borderId="14" xfId="2" applyBorder="1" applyProtection="1">
      <protection locked="0"/>
    </xf>
    <xf numFmtId="0" fontId="18" fillId="33" borderId="14" xfId="2" applyFill="1" applyBorder="1" applyProtection="1">
      <protection locked="0"/>
    </xf>
    <xf numFmtId="0" fontId="19" fillId="0" borderId="14" xfId="2" applyFont="1" applyBorder="1" applyProtection="1">
      <protection locked="0"/>
    </xf>
    <xf numFmtId="165" fontId="19" fillId="0" borderId="14" xfId="2" applyNumberFormat="1" applyFont="1" applyBorder="1" applyProtection="1">
      <protection locked="0"/>
    </xf>
    <xf numFmtId="0" fontId="19" fillId="0" borderId="14" xfId="2" applyFont="1" applyBorder="1" applyAlignment="1" applyProtection="1">
      <alignment vertical="center" wrapText="1"/>
      <protection locked="0"/>
    </xf>
    <xf numFmtId="0" fontId="28" fillId="0" borderId="14" xfId="2" applyFont="1" applyBorder="1" applyAlignment="1" applyProtection="1">
      <alignment vertical="top" wrapText="1"/>
      <protection locked="0"/>
    </xf>
    <xf numFmtId="0" fontId="18" fillId="0" borderId="0" xfId="2" applyFill="1" applyBorder="1" applyProtection="1">
      <protection locked="0"/>
    </xf>
    <xf numFmtId="165" fontId="0" fillId="0" borderId="0" xfId="1" applyNumberFormat="1" applyFont="1" applyFill="1" applyBorder="1" applyProtection="1">
      <protection locked="0"/>
    </xf>
    <xf numFmtId="165" fontId="18" fillId="0" borderId="0" xfId="2" applyNumberFormat="1" applyFill="1" applyBorder="1" applyProtection="1">
      <protection locked="0"/>
    </xf>
    <xf numFmtId="0" fontId="18" fillId="0" borderId="0" xfId="2" applyFont="1" applyAlignment="1" applyProtection="1">
      <protection locked="0"/>
    </xf>
    <xf numFmtId="0" fontId="18" fillId="0" borderId="0" xfId="2" applyAlignment="1" applyProtection="1">
      <protection locked="0"/>
    </xf>
    <xf numFmtId="165" fontId="0" fillId="33" borderId="10" xfId="1" applyNumberFormat="1" applyFont="1" applyFill="1" applyBorder="1" applyProtection="1">
      <protection locked="0"/>
    </xf>
    <xf numFmtId="165" fontId="0" fillId="33" borderId="18" xfId="1" applyNumberFormat="1" applyFont="1" applyFill="1" applyBorder="1" applyProtection="1">
      <protection locked="0"/>
    </xf>
    <xf numFmtId="0" fontId="19" fillId="0" borderId="0" xfId="2" applyFont="1" applyFill="1" applyBorder="1" applyAlignment="1" applyProtection="1">
      <protection locked="0"/>
    </xf>
    <xf numFmtId="165" fontId="0" fillId="0" borderId="12" xfId="1" applyNumberFormat="1" applyFont="1" applyBorder="1" applyProtection="1">
      <protection locked="0"/>
    </xf>
    <xf numFmtId="15" fontId="18" fillId="0" borderId="0" xfId="2" applyNumberFormat="1" applyProtection="1">
      <protection locked="0"/>
    </xf>
    <xf numFmtId="0" fontId="28" fillId="0" borderId="0" xfId="2" applyFont="1" applyAlignment="1" applyProtection="1">
      <alignment horizontal="center"/>
      <protection locked="0"/>
    </xf>
    <xf numFmtId="0" fontId="18" fillId="0" borderId="0" xfId="2" applyFont="1" applyAlignment="1" applyProtection="1">
      <alignment horizontal="left"/>
      <protection locked="0"/>
    </xf>
    <xf numFmtId="0" fontId="18" fillId="0" borderId="0" xfId="2" applyAlignment="1" applyProtection="1">
      <alignment horizontal="left"/>
      <protection locked="0"/>
    </xf>
    <xf numFmtId="49" fontId="18" fillId="0" borderId="0" xfId="2" applyNumberFormat="1" applyAlignment="1" applyProtection="1">
      <alignment horizontal="center"/>
      <protection locked="0"/>
    </xf>
    <xf numFmtId="49" fontId="19" fillId="35" borderId="14" xfId="2" applyNumberFormat="1" applyFont="1" applyFill="1" applyBorder="1" applyAlignment="1" applyProtection="1">
      <alignment horizontal="center" wrapText="1"/>
      <protection locked="0"/>
    </xf>
    <xf numFmtId="49" fontId="18" fillId="0" borderId="14" xfId="2" applyNumberFormat="1" applyBorder="1" applyAlignment="1" applyProtection="1">
      <alignment horizontal="center" vertical="center"/>
      <protection locked="0"/>
    </xf>
    <xf numFmtId="49" fontId="18" fillId="0" borderId="14" xfId="2" applyNumberFormat="1" applyFill="1" applyBorder="1" applyAlignment="1" applyProtection="1">
      <alignment horizontal="center" vertical="center"/>
      <protection locked="0"/>
    </xf>
    <xf numFmtId="49" fontId="18" fillId="0" borderId="14" xfId="2" applyNumberFormat="1" applyFont="1" applyBorder="1" applyAlignment="1" applyProtection="1">
      <alignment horizontal="center" vertical="center"/>
      <protection locked="0"/>
    </xf>
    <xf numFmtId="49" fontId="18" fillId="0" borderId="14" xfId="2" applyNumberFormat="1" applyBorder="1" applyAlignment="1" applyProtection="1">
      <alignment horizontal="center"/>
      <protection locked="0"/>
    </xf>
    <xf numFmtId="49" fontId="18" fillId="0" borderId="0" xfId="2" applyNumberFormat="1" applyFont="1" applyAlignment="1" applyProtection="1">
      <alignment horizontal="left"/>
      <protection locked="0"/>
    </xf>
    <xf numFmtId="49" fontId="18" fillId="0" borderId="0" xfId="2" applyNumberFormat="1" applyAlignment="1" applyProtection="1">
      <alignment horizontal="left"/>
      <protection locked="0"/>
    </xf>
    <xf numFmtId="0" fontId="18" fillId="0" borderId="14" xfId="2" applyNumberFormat="1" applyFill="1" applyBorder="1" applyAlignment="1" applyProtection="1">
      <alignment horizontal="center" vertical="center"/>
      <protection locked="0"/>
    </xf>
    <xf numFmtId="0" fontId="18" fillId="0" borderId="14" xfId="2" applyNumberFormat="1" applyFont="1" applyFill="1" applyBorder="1" applyAlignment="1" applyProtection="1">
      <alignment horizontal="center" vertical="center"/>
      <protection locked="0"/>
    </xf>
    <xf numFmtId="165" fontId="18" fillId="0" borderId="0" xfId="2" applyNumberFormat="1" applyProtection="1">
      <protection locked="0"/>
    </xf>
    <xf numFmtId="0" fontId="18" fillId="0" borderId="0" xfId="2" applyFill="1" applyProtection="1">
      <protection locked="0"/>
    </xf>
    <xf numFmtId="0" fontId="19" fillId="0" borderId="14" xfId="2" applyFont="1" applyFill="1" applyBorder="1" applyAlignment="1" applyProtection="1">
      <alignment horizontal="center" wrapText="1"/>
      <protection locked="0"/>
    </xf>
    <xf numFmtId="165" fontId="0" fillId="0" borderId="14" xfId="1" applyNumberFormat="1" applyFont="1" applyFill="1" applyBorder="1" applyAlignment="1" applyProtection="1">
      <alignment horizontal="center"/>
      <protection locked="0"/>
    </xf>
    <xf numFmtId="0" fontId="18" fillId="0" borderId="14" xfId="2" applyFill="1" applyBorder="1" applyProtection="1">
      <protection locked="0"/>
    </xf>
    <xf numFmtId="179" fontId="19" fillId="0" borderId="14" xfId="2" applyNumberFormat="1" applyFont="1" applyBorder="1" applyProtection="1">
      <protection locked="0"/>
    </xf>
    <xf numFmtId="179" fontId="0" fillId="0" borderId="14" xfId="1" applyNumberFormat="1" applyFont="1" applyBorder="1" applyProtection="1">
      <protection locked="0"/>
    </xf>
    <xf numFmtId="0" fontId="18" fillId="0" borderId="14" xfId="2" applyNumberFormat="1" applyBorder="1" applyAlignment="1" applyProtection="1">
      <alignment horizontal="center" vertical="center"/>
      <protection locked="0"/>
    </xf>
    <xf numFmtId="0" fontId="18" fillId="0" borderId="14" xfId="2" applyFont="1" applyFill="1" applyBorder="1" applyAlignment="1" applyProtection="1">
      <alignment vertical="center" wrapText="1"/>
      <protection locked="0"/>
    </xf>
    <xf numFmtId="49" fontId="18" fillId="0" borderId="14" xfId="2" applyNumberFormat="1" applyFont="1" applyFill="1" applyBorder="1" applyAlignment="1" applyProtection="1">
      <alignment horizontal="center" vertical="center"/>
      <protection locked="0"/>
    </xf>
    <xf numFmtId="0" fontId="18" fillId="0" borderId="14" xfId="2" applyFill="1" applyBorder="1" applyAlignment="1" applyProtection="1">
      <alignment horizontal="left" vertical="center"/>
      <protection locked="0"/>
    </xf>
    <xf numFmtId="165" fontId="18" fillId="35" borderId="15" xfId="2" applyNumberFormat="1" applyFill="1" applyBorder="1" applyProtection="1">
      <protection locked="0"/>
    </xf>
    <xf numFmtId="165" fontId="18" fillId="0" borderId="15" xfId="2" applyNumberFormat="1" applyBorder="1" applyProtection="1">
      <protection locked="0"/>
    </xf>
    <xf numFmtId="165" fontId="18" fillId="0" borderId="0" xfId="2" applyNumberFormat="1" applyBorder="1" applyProtection="1">
      <protection locked="0"/>
    </xf>
    <xf numFmtId="165" fontId="18" fillId="0" borderId="14" xfId="2" applyNumberFormat="1" applyFill="1" applyBorder="1" applyProtection="1">
      <protection locked="0"/>
    </xf>
    <xf numFmtId="165" fontId="18" fillId="33" borderId="14" xfId="2" applyNumberFormat="1" applyFill="1" applyBorder="1" applyProtection="1">
      <protection locked="0"/>
    </xf>
    <xf numFmtId="179" fontId="19" fillId="0" borderId="14" xfId="2" applyNumberFormat="1" applyFont="1" applyFill="1" applyBorder="1" applyProtection="1">
      <protection locked="0"/>
    </xf>
    <xf numFmtId="179" fontId="19" fillId="39" borderId="14" xfId="2" applyNumberFormat="1" applyFont="1" applyFill="1" applyBorder="1" applyProtection="1">
      <protection locked="0"/>
    </xf>
    <xf numFmtId="181" fontId="18" fillId="0" borderId="0" xfId="2" applyNumberFormat="1" applyFill="1" applyProtection="1">
      <protection locked="0"/>
    </xf>
    <xf numFmtId="181" fontId="18" fillId="0" borderId="0" xfId="2" applyNumberFormat="1" applyFill="1" applyBorder="1" applyProtection="1">
      <protection locked="0"/>
    </xf>
    <xf numFmtId="165" fontId="18" fillId="0" borderId="0" xfId="2" applyNumberFormat="1" applyFill="1" applyProtection="1">
      <protection locked="0"/>
    </xf>
    <xf numFmtId="182" fontId="18" fillId="0" borderId="0" xfId="2" applyNumberFormat="1" applyFill="1" applyProtection="1">
      <protection locked="0"/>
    </xf>
    <xf numFmtId="182" fontId="18" fillId="0" borderId="0" xfId="2" applyNumberFormat="1" applyFill="1" applyBorder="1" applyProtection="1">
      <protection locked="0"/>
    </xf>
    <xf numFmtId="180" fontId="18" fillId="0" borderId="0" xfId="2" applyNumberFormat="1" applyFill="1" applyProtection="1">
      <protection locked="0"/>
    </xf>
    <xf numFmtId="180" fontId="18" fillId="0" borderId="0" xfId="2" applyNumberFormat="1" applyFill="1" applyBorder="1" applyProtection="1">
      <protection locked="0"/>
    </xf>
    <xf numFmtId="179" fontId="18" fillId="0" borderId="14" xfId="2" applyNumberFormat="1" applyFill="1" applyBorder="1" applyProtection="1">
      <protection locked="0"/>
    </xf>
    <xf numFmtId="179" fontId="18" fillId="33" borderId="14" xfId="2" applyNumberFormat="1" applyFill="1" applyBorder="1" applyProtection="1">
      <protection locked="0"/>
    </xf>
    <xf numFmtId="179" fontId="18" fillId="0" borderId="0" xfId="2" applyNumberFormat="1" applyBorder="1" applyProtection="1">
      <protection locked="0"/>
    </xf>
    <xf numFmtId="179" fontId="18" fillId="0" borderId="14" xfId="2" applyNumberFormat="1" applyBorder="1" applyProtection="1">
      <protection locked="0"/>
    </xf>
    <xf numFmtId="183" fontId="18" fillId="0" borderId="14" xfId="2" applyNumberFormat="1" applyFill="1" applyBorder="1" applyProtection="1">
      <protection locked="0"/>
    </xf>
    <xf numFmtId="183" fontId="18" fillId="33" borderId="14" xfId="2" applyNumberFormat="1" applyFill="1" applyBorder="1" applyProtection="1">
      <protection locked="0"/>
    </xf>
    <xf numFmtId="183" fontId="0" fillId="0" borderId="14" xfId="1" applyNumberFormat="1" applyFont="1" applyBorder="1" applyProtection="1">
      <protection locked="0"/>
    </xf>
    <xf numFmtId="183" fontId="18" fillId="0" borderId="0" xfId="2" applyNumberFormat="1" applyBorder="1" applyProtection="1">
      <protection locked="0"/>
    </xf>
    <xf numFmtId="183" fontId="18" fillId="0" borderId="14" xfId="2" applyNumberFormat="1" applyBorder="1" applyProtection="1">
      <protection locked="0"/>
    </xf>
    <xf numFmtId="0" fontId="18" fillId="0" borderId="0" xfId="2" applyFont="1" applyAlignment="1" applyProtection="1">
      <alignment horizontal="left" vertical="top" wrapText="1"/>
      <protection locked="0"/>
    </xf>
    <xf numFmtId="0" fontId="18" fillId="0" borderId="0" xfId="2" applyAlignment="1" applyProtection="1">
      <alignment horizontal="left" wrapText="1"/>
      <protection locked="0"/>
    </xf>
    <xf numFmtId="0" fontId="18" fillId="0" borderId="0" xfId="2" applyAlignment="1" applyProtection="1">
      <alignment horizontal="left" vertical="top" wrapText="1"/>
      <protection locked="0"/>
    </xf>
    <xf numFmtId="0" fontId="21" fillId="0" borderId="0" xfId="2" applyFont="1" applyAlignment="1" applyProtection="1">
      <alignment horizontal="center" vertical="top"/>
      <protection locked="0"/>
    </xf>
    <xf numFmtId="0" fontId="19" fillId="35" borderId="11" xfId="2" applyFont="1" applyFill="1" applyBorder="1" applyAlignment="1" applyProtection="1">
      <alignment horizontal="center"/>
      <protection locked="0"/>
    </xf>
    <xf numFmtId="0" fontId="19" fillId="35" borderId="12" xfId="2" applyFont="1" applyFill="1" applyBorder="1" applyAlignment="1" applyProtection="1">
      <alignment horizontal="center"/>
      <protection locked="0"/>
    </xf>
    <xf numFmtId="0" fontId="19" fillId="35" borderId="13" xfId="2" applyFont="1" applyFill="1" applyBorder="1" applyAlignment="1" applyProtection="1">
      <alignment horizontal="center"/>
      <protection locked="0"/>
    </xf>
    <xf numFmtId="0" fontId="19" fillId="0" borderId="11" xfId="2" applyFont="1" applyFill="1" applyBorder="1" applyAlignment="1" applyProtection="1">
      <alignment horizontal="left"/>
      <protection locked="0"/>
    </xf>
    <xf numFmtId="0" fontId="19" fillId="0" borderId="12" xfId="2" applyFont="1" applyFill="1" applyBorder="1" applyAlignment="1" applyProtection="1">
      <alignment horizontal="left"/>
      <protection locked="0"/>
    </xf>
    <xf numFmtId="0" fontId="19" fillId="0" borderId="13" xfId="2" applyFont="1" applyFill="1" applyBorder="1" applyAlignment="1" applyProtection="1">
      <alignment horizontal="left"/>
      <protection locked="0"/>
    </xf>
  </cellXfs>
  <cellStyles count="223">
    <cellStyle name="$" xfId="4"/>
    <cellStyle name="$ 2" xfId="5"/>
    <cellStyle name="$ 3" xfId="6"/>
    <cellStyle name="$_CCA-Request_H11bps" xfId="7"/>
    <cellStyle name="$_CCA-Request_H11bps 2" xfId="8"/>
    <cellStyle name="$_CCA-Request_H11bps 3" xfId="9"/>
    <cellStyle name="$_CCA-Request_H11bps July 9" xfId="10"/>
    <cellStyle name="$_CCA-Request_H11bps July 9 2" xfId="11"/>
    <cellStyle name="$_CCA-Request_H11bps July 9 3" xfId="12"/>
    <cellStyle name="$comma" xfId="13"/>
    <cellStyle name="_Comma" xfId="14"/>
    <cellStyle name="_Comma 2" xfId="15"/>
    <cellStyle name="_Comma 3" xfId="16"/>
    <cellStyle name="_Currency" xfId="17"/>
    <cellStyle name="_Currency 2" xfId="18"/>
    <cellStyle name="_Currency 3" xfId="19"/>
    <cellStyle name="_CurrencySpace" xfId="20"/>
    <cellStyle name="_CurrencySpace 2" xfId="21"/>
    <cellStyle name="_CurrencySpace 3" xfId="22"/>
    <cellStyle name="_Multiple" xfId="23"/>
    <cellStyle name="_Multiple 2" xfId="24"/>
    <cellStyle name="_Multiple 3" xfId="25"/>
    <cellStyle name="_MultipleSpace" xfId="26"/>
    <cellStyle name="_MultipleSpace 2" xfId="27"/>
    <cellStyle name="_MultipleSpace 3" xfId="28"/>
    <cellStyle name="_Percent" xfId="29"/>
    <cellStyle name="_Percent 2" xfId="30"/>
    <cellStyle name="_Percent 3" xfId="31"/>
    <cellStyle name="_PercentSpace" xfId="32"/>
    <cellStyle name="_PercentSpace 2" xfId="33"/>
    <cellStyle name="_PercentSpace 3" xfId="34"/>
    <cellStyle name="_PercentSpace_AR Analysis 061207" xfId="35"/>
    <cellStyle name="_PercentSpace_AR Analysis 061207 2" xfId="36"/>
    <cellStyle name="_PercentSpace_AR Analysis 061207 3" xfId="37"/>
    <cellStyle name="_PercentSpace_RMDx BP050513a 051212a" xfId="38"/>
    <cellStyle name="_PercentSpace_RMDx BP050513a 051212a 2" xfId="39"/>
    <cellStyle name="_PercentSpace_RMDx BP050513a 051212a 3" xfId="40"/>
    <cellStyle name="20% - Accent1 2" xfId="41"/>
    <cellStyle name="20% - Accent1 3" xfId="42"/>
    <cellStyle name="20% - Accent2 2" xfId="43"/>
    <cellStyle name="20% - Accent2 3" xfId="44"/>
    <cellStyle name="20% - Accent3 2" xfId="45"/>
    <cellStyle name="20% - Accent3 3" xfId="46"/>
    <cellStyle name="20% - Accent4 2" xfId="47"/>
    <cellStyle name="20% - Accent4 3" xfId="48"/>
    <cellStyle name="20% - Accent5 2" xfId="49"/>
    <cellStyle name="20% - Accent5 3" xfId="50"/>
    <cellStyle name="20% - Accent6 2" xfId="51"/>
    <cellStyle name="20% - Accent6 3" xfId="52"/>
    <cellStyle name="40% - Accent1 2" xfId="53"/>
    <cellStyle name="40% - Accent1 3" xfId="54"/>
    <cellStyle name="40% - Accent2 2" xfId="55"/>
    <cellStyle name="40% - Accent2 3" xfId="56"/>
    <cellStyle name="40% - Accent3 2" xfId="57"/>
    <cellStyle name="40% - Accent3 3" xfId="58"/>
    <cellStyle name="40% - Accent4 2" xfId="59"/>
    <cellStyle name="40% - Accent4 3" xfId="60"/>
    <cellStyle name="40% - Accent5 2" xfId="61"/>
    <cellStyle name="40% - Accent5 3" xfId="62"/>
    <cellStyle name="40% - Accent6 2" xfId="63"/>
    <cellStyle name="40% - Accent6 3" xfId="64"/>
    <cellStyle name="60% - Accent1 2" xfId="65"/>
    <cellStyle name="60% - Accent2 2" xfId="66"/>
    <cellStyle name="60% - Accent3 2" xfId="67"/>
    <cellStyle name="60% - Accent4 2" xfId="68"/>
    <cellStyle name="60% - Accent5 2" xfId="69"/>
    <cellStyle name="60% - Accent6 2" xfId="70"/>
    <cellStyle name="Accent1 2" xfId="71"/>
    <cellStyle name="Accent2 2" xfId="72"/>
    <cellStyle name="Accent3 2" xfId="73"/>
    <cellStyle name="Accent4 2" xfId="74"/>
    <cellStyle name="Accent5 2" xfId="75"/>
    <cellStyle name="Accent6 2" xfId="76"/>
    <cellStyle name="Bad 2" xfId="77"/>
    <cellStyle name="Calculation 2" xfId="78"/>
    <cellStyle name="Check Cell 2" xfId="79"/>
    <cellStyle name="Comma 2" xfId="3"/>
    <cellStyle name="Comma 2 2" xfId="80"/>
    <cellStyle name="Comma 2 3" xfId="81"/>
    <cellStyle name="Comma 2 4" xfId="82"/>
    <cellStyle name="Comma 3" xfId="83"/>
    <cellStyle name="Comma 4" xfId="84"/>
    <cellStyle name="Comma 4 2" xfId="85"/>
    <cellStyle name="Comma 4 3" xfId="86"/>
    <cellStyle name="Comma 5" xfId="87"/>
    <cellStyle name="Comma 6" xfId="88"/>
    <cellStyle name="Comma 7" xfId="89"/>
    <cellStyle name="comma zerodec" xfId="90"/>
    <cellStyle name="Currency" xfId="1" builtinId="4"/>
    <cellStyle name="Currency 2" xfId="91"/>
    <cellStyle name="Currency 3" xfId="92"/>
    <cellStyle name="Currency 4" xfId="93"/>
    <cellStyle name="Currency1" xfId="94"/>
    <cellStyle name="Dollar (zero dec)" xfId="95"/>
    <cellStyle name="Explanatory Text 2" xfId="96"/>
    <cellStyle name="Good 2" xfId="97"/>
    <cellStyle name="Grey" xfId="98"/>
    <cellStyle name="Header1" xfId="99"/>
    <cellStyle name="Header2" xfId="100"/>
    <cellStyle name="Heading 1 2" xfId="101"/>
    <cellStyle name="Heading 2 2" xfId="102"/>
    <cellStyle name="Heading 3 2" xfId="103"/>
    <cellStyle name="Heading 4 2" xfId="104"/>
    <cellStyle name="Input [yellow]" xfId="105"/>
    <cellStyle name="Input 2" xfId="106"/>
    <cellStyle name="Input 3" xfId="107"/>
    <cellStyle name="Linked Cell 2" xfId="108"/>
    <cellStyle name="multiple" xfId="109"/>
    <cellStyle name="Neutral 2" xfId="110"/>
    <cellStyle name="Normal" xfId="0" builtinId="0"/>
    <cellStyle name="Normal - Style1" xfId="111"/>
    <cellStyle name="Normal - Style1 2" xfId="112"/>
    <cellStyle name="Normal - Style1 2 2" xfId="113"/>
    <cellStyle name="Normal - Style1 3" xfId="114"/>
    <cellStyle name="Normal - Style1 3 2" xfId="115"/>
    <cellStyle name="Normal - Style1 4" xfId="116"/>
    <cellStyle name="Normal - Style1 5" xfId="117"/>
    <cellStyle name="Normal 10" xfId="118"/>
    <cellStyle name="Normal 11" xfId="119"/>
    <cellStyle name="Normal 12" xfId="120"/>
    <cellStyle name="Normal 13" xfId="121"/>
    <cellStyle name="Normal 13 2" xfId="122"/>
    <cellStyle name="Normal 14" xfId="123"/>
    <cellStyle name="Normal 15" xfId="124"/>
    <cellStyle name="Normal 16" xfId="125"/>
    <cellStyle name="Normal 17" xfId="126"/>
    <cellStyle name="Normal 17 2" xfId="127"/>
    <cellStyle name="Normal 18" xfId="128"/>
    <cellStyle name="Normal 19" xfId="129"/>
    <cellStyle name="Normal 2" xfId="2"/>
    <cellStyle name="Normal 2 2" xfId="130"/>
    <cellStyle name="Normal 20" xfId="131"/>
    <cellStyle name="Normal 21" xfId="132"/>
    <cellStyle name="Normal 22" xfId="133"/>
    <cellStyle name="Normal 23" xfId="134"/>
    <cellStyle name="Normal 3" xfId="135"/>
    <cellStyle name="Normal 4" xfId="136"/>
    <cellStyle name="Normal 4 2" xfId="137"/>
    <cellStyle name="Normal 5" xfId="138"/>
    <cellStyle name="Normal 5 2" xfId="139"/>
    <cellStyle name="Normal 6" xfId="140"/>
    <cellStyle name="Normal 6 2" xfId="141"/>
    <cellStyle name="Normal 7" xfId="142"/>
    <cellStyle name="Normal 7 2" xfId="143"/>
    <cellStyle name="Normal 8" xfId="144"/>
    <cellStyle name="Normal 8 2" xfId="145"/>
    <cellStyle name="Normal 9" xfId="146"/>
    <cellStyle name="Normal 9 2" xfId="147"/>
    <cellStyle name="Note 2" xfId="148"/>
    <cellStyle name="Note 3" xfId="149"/>
    <cellStyle name="Number" xfId="150"/>
    <cellStyle name="Number 2" xfId="151"/>
    <cellStyle name="Number 3" xfId="152"/>
    <cellStyle name="OH01" xfId="153"/>
    <cellStyle name="OH01 2" xfId="154"/>
    <cellStyle name="OH01 3" xfId="155"/>
    <cellStyle name="OHnplode" xfId="156"/>
    <cellStyle name="Output 2" xfId="157"/>
    <cellStyle name="Percent [2]" xfId="158"/>
    <cellStyle name="Percent [2] 2" xfId="159"/>
    <cellStyle name="Percent [2] 3" xfId="160"/>
    <cellStyle name="Percent [2] 3 2" xfId="161"/>
    <cellStyle name="Percent [2] 4" xfId="162"/>
    <cellStyle name="Percent [2] 5" xfId="163"/>
    <cellStyle name="Percent 10" xfId="164"/>
    <cellStyle name="Percent 11" xfId="165"/>
    <cellStyle name="Percent 12" xfId="166"/>
    <cellStyle name="Percent 13" xfId="167"/>
    <cellStyle name="Percent 14" xfId="168"/>
    <cellStyle name="Percent 15" xfId="169"/>
    <cellStyle name="Percent 16" xfId="170"/>
    <cellStyle name="Percent 17" xfId="171"/>
    <cellStyle name="Percent 18" xfId="172"/>
    <cellStyle name="Percent 19" xfId="173"/>
    <cellStyle name="Percent 2" xfId="174"/>
    <cellStyle name="Percent 2 2" xfId="175"/>
    <cellStyle name="Percent 2 3" xfId="176"/>
    <cellStyle name="Percent 2 4" xfId="177"/>
    <cellStyle name="Percent 20" xfId="178"/>
    <cellStyle name="Percent 21" xfId="179"/>
    <cellStyle name="Percent 22" xfId="180"/>
    <cellStyle name="Percent 23" xfId="181"/>
    <cellStyle name="Percent 24" xfId="182"/>
    <cellStyle name="Percent 25" xfId="183"/>
    <cellStyle name="Percent 3" xfId="184"/>
    <cellStyle name="Percent 4" xfId="185"/>
    <cellStyle name="Percent 5" xfId="186"/>
    <cellStyle name="Percent 5 2" xfId="187"/>
    <cellStyle name="Percent 5 3" xfId="188"/>
    <cellStyle name="Percent 6" xfId="189"/>
    <cellStyle name="Percent 7" xfId="190"/>
    <cellStyle name="Percent 8" xfId="191"/>
    <cellStyle name="Percent 9" xfId="192"/>
    <cellStyle name="PSChar" xfId="193"/>
    <cellStyle name="PSDate" xfId="194"/>
    <cellStyle name="PSDec" xfId="195"/>
    <cellStyle name="PSHeading" xfId="196"/>
    <cellStyle name="PSInt" xfId="197"/>
    <cellStyle name="PSSpacer" xfId="198"/>
    <cellStyle name="ShOut" xfId="199"/>
    <cellStyle name="ShOut 2" xfId="200"/>
    <cellStyle name="ShOut 3" xfId="201"/>
    <cellStyle name="Style 1" xfId="202"/>
    <cellStyle name="Style 1 2" xfId="203"/>
    <cellStyle name="Style 1 3" xfId="204"/>
    <cellStyle name="Style 2" xfId="205"/>
    <cellStyle name="Style 2 2" xfId="206"/>
    <cellStyle name="Style 2 3" xfId="207"/>
    <cellStyle name="Style 3" xfId="208"/>
    <cellStyle name="Style 3 2" xfId="209"/>
    <cellStyle name="Style 3 3" xfId="210"/>
    <cellStyle name="Title 2" xfId="211"/>
    <cellStyle name="Total 2" xfId="212"/>
    <cellStyle name="Warning Text 2" xfId="213"/>
    <cellStyle name="x" xfId="214"/>
    <cellStyle name="x 2" xfId="215"/>
    <cellStyle name="x 3" xfId="216"/>
    <cellStyle name="x_CCA-Request_H11bps" xfId="217"/>
    <cellStyle name="x_CCA-Request_H11bps 2" xfId="218"/>
    <cellStyle name="x_CCA-Request_H11bps 3" xfId="219"/>
    <cellStyle name="x_CCA-Request_H11bps July 9" xfId="220"/>
    <cellStyle name="x_CCA-Request_H11bps July 9 2" xfId="221"/>
    <cellStyle name="x_CCA-Request_H11bps July 9 3" xfId="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86734\AppData\Local\Microsoft\Windows\Temporary%20Internet%20Files\Content.Outlook\8TR8AJJ9\2017_Filing_Requirements_Chapter2_Appendices%20-%20APp.%202-B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N92"/>
  <sheetViews>
    <sheetView showGridLines="0" view="pageBreakPreview" zoomScale="60" zoomScaleNormal="85" workbookViewId="0">
      <pane xSplit="3" ySplit="16" topLeftCell="D17" activePane="bottomRight" state="frozen"/>
      <selection activeCell="L64" sqref="L64"/>
      <selection pane="topRight" activeCell="L64" sqref="L64"/>
      <selection pane="bottomLeft" activeCell="L64" sqref="L64"/>
      <selection pane="bottomRight" activeCell="C41" sqref="C41"/>
    </sheetView>
  </sheetViews>
  <sheetFormatPr defaultColWidth="9.140625" defaultRowHeight="12.75" x14ac:dyDescent="0.2"/>
  <cols>
    <col min="1" max="1" width="7.7109375" style="1" customWidth="1"/>
    <col min="2" max="2" width="10.140625" style="55" customWidth="1"/>
    <col min="3" max="3" width="37.85546875" style="2" customWidth="1"/>
    <col min="4" max="4" width="14.42578125" style="66" customWidth="1"/>
    <col min="5" max="5" width="20.7109375" style="2" bestFit="1" customWidth="1"/>
    <col min="6" max="6" width="11.7109375" style="2" customWidth="1"/>
    <col min="7" max="7" width="13.5703125" style="2" customWidth="1"/>
    <col min="8" max="8" width="1.7109375" style="3"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hidden="1" x14ac:dyDescent="0.2">
      <c r="L1" s="4" t="s">
        <v>0</v>
      </c>
      <c r="M1" s="5">
        <v>0</v>
      </c>
    </row>
    <row r="2" spans="1:13" hidden="1" x14ac:dyDescent="0.2">
      <c r="L2" s="4" t="s">
        <v>1</v>
      </c>
      <c r="M2" s="6"/>
    </row>
    <row r="3" spans="1:13" hidden="1" x14ac:dyDescent="0.2">
      <c r="L3" s="4" t="s">
        <v>2</v>
      </c>
      <c r="M3" s="6"/>
    </row>
    <row r="4" spans="1:13" hidden="1" x14ac:dyDescent="0.2">
      <c r="L4" s="4" t="s">
        <v>3</v>
      </c>
      <c r="M4" s="6"/>
    </row>
    <row r="5" spans="1:13" hidden="1" x14ac:dyDescent="0.2">
      <c r="L5" s="4" t="s">
        <v>4</v>
      </c>
      <c r="M5" s="7"/>
    </row>
    <row r="6" spans="1:13" hidden="1" x14ac:dyDescent="0.2">
      <c r="L6" s="4"/>
      <c r="M6" s="8"/>
    </row>
    <row r="7" spans="1:13" hidden="1" x14ac:dyDescent="0.2">
      <c r="L7" s="4" t="s">
        <v>5</v>
      </c>
      <c r="M7" s="7"/>
    </row>
    <row r="9" spans="1:13" ht="18" x14ac:dyDescent="0.2">
      <c r="A9" s="102" t="s">
        <v>6</v>
      </c>
      <c r="B9" s="102"/>
      <c r="C9" s="102"/>
      <c r="D9" s="102"/>
      <c r="E9" s="102"/>
      <c r="F9" s="102"/>
      <c r="G9" s="102"/>
      <c r="H9" s="102"/>
      <c r="I9" s="102"/>
      <c r="J9" s="102"/>
      <c r="K9" s="102"/>
      <c r="L9" s="102"/>
      <c r="M9" s="102"/>
    </row>
    <row r="10" spans="1:13" ht="21" x14ac:dyDescent="0.2">
      <c r="A10" s="102" t="s">
        <v>7</v>
      </c>
      <c r="B10" s="102"/>
      <c r="C10" s="102"/>
      <c r="D10" s="102"/>
      <c r="E10" s="102"/>
      <c r="F10" s="102"/>
      <c r="G10" s="102"/>
      <c r="H10" s="102"/>
      <c r="I10" s="102"/>
      <c r="J10" s="102"/>
      <c r="K10" s="102"/>
      <c r="L10" s="102"/>
      <c r="M10" s="102"/>
    </row>
    <row r="11" spans="1:13" x14ac:dyDescent="0.2">
      <c r="H11" s="2"/>
    </row>
    <row r="12" spans="1:13" ht="15" x14ac:dyDescent="0.2">
      <c r="E12" s="9" t="s">
        <v>8</v>
      </c>
      <c r="F12" s="10" t="s">
        <v>9</v>
      </c>
      <c r="H12" s="2"/>
    </row>
    <row r="13" spans="1:13" ht="15" x14ac:dyDescent="0.25">
      <c r="C13" s="11"/>
      <c r="E13" s="9" t="s">
        <v>10</v>
      </c>
      <c r="F13" s="12">
        <v>2014</v>
      </c>
      <c r="G13" s="13"/>
    </row>
    <row r="15" spans="1:13" x14ac:dyDescent="0.2">
      <c r="D15" s="103" t="s">
        <v>11</v>
      </c>
      <c r="E15" s="104"/>
      <c r="F15" s="104"/>
      <c r="G15" s="105"/>
      <c r="I15" s="14"/>
      <c r="J15" s="15" t="s">
        <v>12</v>
      </c>
      <c r="K15" s="15"/>
      <c r="L15" s="16"/>
      <c r="M15" s="3"/>
    </row>
    <row r="16" spans="1:13" ht="27" x14ac:dyDescent="0.2">
      <c r="A16" s="17" t="s">
        <v>13</v>
      </c>
      <c r="B16" s="56" t="s">
        <v>14</v>
      </c>
      <c r="C16" s="18" t="s">
        <v>15</v>
      </c>
      <c r="D16" s="67" t="s">
        <v>16</v>
      </c>
      <c r="E16" s="19" t="s">
        <v>17</v>
      </c>
      <c r="F16" s="22" t="s">
        <v>18</v>
      </c>
      <c r="G16" s="17" t="s">
        <v>19</v>
      </c>
      <c r="H16" s="20"/>
      <c r="I16" s="21" t="s">
        <v>16</v>
      </c>
      <c r="J16" s="22" t="s">
        <v>20</v>
      </c>
      <c r="K16" s="22" t="s">
        <v>18</v>
      </c>
      <c r="L16" s="23" t="s">
        <v>19</v>
      </c>
      <c r="M16" s="17" t="s">
        <v>21</v>
      </c>
    </row>
    <row r="17" spans="1:14" ht="15" x14ac:dyDescent="0.25">
      <c r="A17" s="24">
        <v>12</v>
      </c>
      <c r="B17" s="58">
        <v>1610</v>
      </c>
      <c r="C17" s="73" t="s">
        <v>72</v>
      </c>
      <c r="D17" s="68">
        <v>343.4640930283</v>
      </c>
      <c r="E17" s="68">
        <v>9.4294059271599977</v>
      </c>
      <c r="F17" s="26"/>
      <c r="G17" s="27">
        <f>D17+E17+F17</f>
        <v>352.89349895546002</v>
      </c>
      <c r="H17" s="20"/>
      <c r="I17" s="68">
        <v>-156.31904967043005</v>
      </c>
      <c r="J17" s="68">
        <v>-33.616095089999995</v>
      </c>
      <c r="K17" s="26"/>
      <c r="L17" s="27">
        <f>I17+J17+K17</f>
        <v>-189.93514476043003</v>
      </c>
      <c r="M17" s="29">
        <f t="shared" ref="M17" si="0">G17+L17</f>
        <v>162.95835419502998</v>
      </c>
      <c r="N17" s="65"/>
    </row>
    <row r="18" spans="1:14" ht="25.5" x14ac:dyDescent="0.25">
      <c r="A18" s="24">
        <v>12</v>
      </c>
      <c r="B18" s="58">
        <v>1611</v>
      </c>
      <c r="C18" s="73" t="s">
        <v>22</v>
      </c>
      <c r="D18" s="68">
        <v>0</v>
      </c>
      <c r="E18" s="68"/>
      <c r="F18" s="26"/>
      <c r="G18" s="27">
        <f t="shared" ref="G18:G60" si="1">D18+E18+F18</f>
        <v>0</v>
      </c>
      <c r="H18" s="28"/>
      <c r="I18" s="68">
        <v>0</v>
      </c>
      <c r="J18" s="68"/>
      <c r="K18" s="26"/>
      <c r="L18" s="27">
        <f t="shared" ref="L18:L60" si="2">I18+J18+K18</f>
        <v>0</v>
      </c>
      <c r="M18" s="29">
        <f>G18+L18</f>
        <v>0</v>
      </c>
      <c r="N18" s="65"/>
    </row>
    <row r="19" spans="1:14" ht="25.5" x14ac:dyDescent="0.25">
      <c r="A19" s="24" t="s">
        <v>23</v>
      </c>
      <c r="B19" s="58">
        <v>1612</v>
      </c>
      <c r="C19" s="73" t="s">
        <v>24</v>
      </c>
      <c r="D19" s="68">
        <v>0</v>
      </c>
      <c r="E19" s="68"/>
      <c r="F19" s="26"/>
      <c r="G19" s="27">
        <f t="shared" si="1"/>
        <v>0</v>
      </c>
      <c r="H19" s="28"/>
      <c r="I19" s="68">
        <v>0</v>
      </c>
      <c r="J19" s="68"/>
      <c r="K19" s="26"/>
      <c r="L19" s="27">
        <f t="shared" si="2"/>
        <v>0</v>
      </c>
      <c r="M19" s="29">
        <f t="shared" ref="M19:M63" si="3">G19+L19</f>
        <v>0</v>
      </c>
      <c r="N19" s="65"/>
    </row>
    <row r="20" spans="1:14" ht="15" x14ac:dyDescent="0.25">
      <c r="A20" s="24" t="s">
        <v>25</v>
      </c>
      <c r="B20" s="63">
        <v>1615</v>
      </c>
      <c r="C20" s="73" t="s">
        <v>26</v>
      </c>
      <c r="D20" s="68">
        <v>3.3159999999999999E-3</v>
      </c>
      <c r="E20" s="68"/>
      <c r="F20" s="26"/>
      <c r="G20" s="27">
        <f t="shared" si="1"/>
        <v>3.3159999999999999E-3</v>
      </c>
      <c r="H20" s="28"/>
      <c r="I20" s="68">
        <v>0</v>
      </c>
      <c r="J20" s="68"/>
      <c r="K20" s="26"/>
      <c r="L20" s="27">
        <f t="shared" si="2"/>
        <v>0</v>
      </c>
      <c r="M20" s="29">
        <f t="shared" si="3"/>
        <v>3.3159999999999999E-3</v>
      </c>
      <c r="N20" s="65"/>
    </row>
    <row r="21" spans="1:14" ht="15" x14ac:dyDescent="0.25">
      <c r="A21" s="24">
        <v>1</v>
      </c>
      <c r="B21" s="63">
        <v>1620</v>
      </c>
      <c r="C21" s="73" t="s">
        <v>73</v>
      </c>
      <c r="D21" s="68">
        <v>2.1724E-2</v>
      </c>
      <c r="E21" s="68"/>
      <c r="F21" s="26"/>
      <c r="G21" s="27">
        <f t="shared" si="1"/>
        <v>2.1724E-2</v>
      </c>
      <c r="H21" s="28"/>
      <c r="I21" s="68">
        <v>-2.1724E-2</v>
      </c>
      <c r="J21" s="68"/>
      <c r="K21" s="26"/>
      <c r="L21" s="27">
        <f t="shared" si="2"/>
        <v>-2.1724E-2</v>
      </c>
      <c r="M21" s="29">
        <f t="shared" si="3"/>
        <v>0</v>
      </c>
      <c r="N21" s="65"/>
    </row>
    <row r="22" spans="1:14" ht="15" x14ac:dyDescent="0.25">
      <c r="A22" s="24">
        <v>6</v>
      </c>
      <c r="B22" s="58">
        <v>1665</v>
      </c>
      <c r="C22" s="73" t="s">
        <v>74</v>
      </c>
      <c r="D22" s="68">
        <v>0.13855429</v>
      </c>
      <c r="E22" s="68"/>
      <c r="F22" s="26"/>
      <c r="G22" s="27">
        <f t="shared" si="1"/>
        <v>0.13855429</v>
      </c>
      <c r="H22" s="28"/>
      <c r="I22" s="68">
        <v>-0.10632822</v>
      </c>
      <c r="J22" s="68">
        <v>-1.88434E-3</v>
      </c>
      <c r="K22" s="26"/>
      <c r="L22" s="27">
        <f t="shared" si="2"/>
        <v>-0.10821256</v>
      </c>
      <c r="M22" s="29">
        <f t="shared" si="3"/>
        <v>3.0341729999999997E-2</v>
      </c>
      <c r="N22" s="65"/>
    </row>
    <row r="23" spans="1:14" ht="15" x14ac:dyDescent="0.25">
      <c r="A23" s="24">
        <v>17</v>
      </c>
      <c r="B23" s="58">
        <v>1675</v>
      </c>
      <c r="C23" s="73" t="s">
        <v>75</v>
      </c>
      <c r="D23" s="68">
        <v>0.537296</v>
      </c>
      <c r="E23" s="68"/>
      <c r="F23" s="26"/>
      <c r="G23" s="27">
        <f t="shared" si="1"/>
        <v>0.537296</v>
      </c>
      <c r="H23" s="28"/>
      <c r="I23" s="68">
        <v>-0.47120830999999996</v>
      </c>
      <c r="J23" s="68">
        <v>-6.3400900000000005E-3</v>
      </c>
      <c r="K23" s="26"/>
      <c r="L23" s="27">
        <f t="shared" si="2"/>
        <v>-0.47754839999999998</v>
      </c>
      <c r="M23" s="29">
        <f t="shared" si="3"/>
        <v>5.9747600000000012E-2</v>
      </c>
      <c r="N23" s="65"/>
    </row>
    <row r="24" spans="1:14" ht="15" x14ac:dyDescent="0.25">
      <c r="A24" s="24">
        <v>17</v>
      </c>
      <c r="B24" s="58">
        <v>1680</v>
      </c>
      <c r="C24" s="73" t="s">
        <v>76</v>
      </c>
      <c r="D24" s="68">
        <v>8.4220000000000007E-3</v>
      </c>
      <c r="E24" s="68"/>
      <c r="F24" s="26"/>
      <c r="G24" s="27">
        <f t="shared" si="1"/>
        <v>8.4220000000000007E-3</v>
      </c>
      <c r="H24" s="28"/>
      <c r="I24" s="68">
        <v>-8.4220000000000007E-3</v>
      </c>
      <c r="J24" s="68"/>
      <c r="K24" s="26"/>
      <c r="L24" s="27">
        <f t="shared" si="2"/>
        <v>-8.4220000000000007E-3</v>
      </c>
      <c r="M24" s="29">
        <f t="shared" si="3"/>
        <v>0</v>
      </c>
      <c r="N24" s="65"/>
    </row>
    <row r="25" spans="1:14" ht="15" x14ac:dyDescent="0.25">
      <c r="A25" s="24" t="s">
        <v>25</v>
      </c>
      <c r="B25" s="58">
        <v>1805</v>
      </c>
      <c r="C25" s="30" t="s">
        <v>26</v>
      </c>
      <c r="D25" s="68">
        <v>58.967964710000004</v>
      </c>
      <c r="E25" s="68">
        <v>3.6883210000000007E-2</v>
      </c>
      <c r="F25" s="26">
        <v>-1.256E-3</v>
      </c>
      <c r="G25" s="27">
        <f t="shared" si="1"/>
        <v>59.003591920000005</v>
      </c>
      <c r="H25" s="28"/>
      <c r="I25" s="68">
        <v>-33.065632809999997</v>
      </c>
      <c r="J25" s="68">
        <v>-0.53093345999999997</v>
      </c>
      <c r="K25" s="26">
        <v>1.256E-3</v>
      </c>
      <c r="L25" s="27">
        <f t="shared" si="2"/>
        <v>-33.595310269999999</v>
      </c>
      <c r="M25" s="29">
        <f t="shared" si="3"/>
        <v>25.408281650000006</v>
      </c>
      <c r="N25" s="65"/>
    </row>
    <row r="26" spans="1:14" ht="15" x14ac:dyDescent="0.25">
      <c r="A26" s="24">
        <v>14.1</v>
      </c>
      <c r="B26" s="63">
        <v>1806</v>
      </c>
      <c r="C26" s="30" t="s">
        <v>77</v>
      </c>
      <c r="D26" s="68">
        <v>231.51115547999999</v>
      </c>
      <c r="E26" s="68">
        <v>0.76861908000000001</v>
      </c>
      <c r="F26" s="26"/>
      <c r="G26" s="27">
        <f t="shared" si="1"/>
        <v>232.27977455999999</v>
      </c>
      <c r="H26" s="28"/>
      <c r="I26" s="68">
        <v>-86.564857910000001</v>
      </c>
      <c r="J26" s="68">
        <v>-2.8290190699999997</v>
      </c>
      <c r="K26" s="26"/>
      <c r="L26" s="27">
        <f t="shared" si="2"/>
        <v>-89.393876980000002</v>
      </c>
      <c r="M26" s="29">
        <f t="shared" si="3"/>
        <v>142.88589758000001</v>
      </c>
      <c r="N26" s="65"/>
    </row>
    <row r="27" spans="1:14" ht="15" x14ac:dyDescent="0.25">
      <c r="A27" s="24">
        <v>47</v>
      </c>
      <c r="B27" s="58">
        <v>1808</v>
      </c>
      <c r="C27" s="30" t="s">
        <v>27</v>
      </c>
      <c r="D27" s="68">
        <v>7.1138795800000008</v>
      </c>
      <c r="E27" s="68">
        <v>0.42281173999999999</v>
      </c>
      <c r="F27" s="26">
        <v>-8.6009999999999993E-3</v>
      </c>
      <c r="G27" s="27">
        <f t="shared" si="1"/>
        <v>7.5280903200000013</v>
      </c>
      <c r="H27" s="28"/>
      <c r="I27" s="68">
        <v>-2.5318519500000001</v>
      </c>
      <c r="J27" s="68">
        <v>-0.12744220000000001</v>
      </c>
      <c r="K27" s="26">
        <v>8.6009999999999993E-3</v>
      </c>
      <c r="L27" s="27">
        <f t="shared" si="2"/>
        <v>-2.6506931499999999</v>
      </c>
      <c r="M27" s="29">
        <f t="shared" si="3"/>
        <v>4.8773971700000018</v>
      </c>
      <c r="N27" s="65"/>
    </row>
    <row r="28" spans="1:14" ht="15" x14ac:dyDescent="0.25">
      <c r="A28" s="24">
        <v>13</v>
      </c>
      <c r="B28" s="58">
        <v>1810</v>
      </c>
      <c r="C28" s="30" t="s">
        <v>28</v>
      </c>
      <c r="D28" s="68">
        <v>0</v>
      </c>
      <c r="E28" s="68"/>
      <c r="F28" s="26"/>
      <c r="G28" s="27">
        <f t="shared" si="1"/>
        <v>0</v>
      </c>
      <c r="H28" s="28"/>
      <c r="I28" s="68">
        <v>0</v>
      </c>
      <c r="J28" s="68"/>
      <c r="K28" s="26"/>
      <c r="L28" s="27">
        <f t="shared" si="2"/>
        <v>0</v>
      </c>
      <c r="M28" s="29">
        <f t="shared" si="3"/>
        <v>0</v>
      </c>
      <c r="N28" s="65"/>
    </row>
    <row r="29" spans="1:14" ht="15" x14ac:dyDescent="0.25">
      <c r="A29" s="24">
        <v>47</v>
      </c>
      <c r="B29" s="58">
        <v>1815</v>
      </c>
      <c r="C29" s="30" t="s">
        <v>29</v>
      </c>
      <c r="D29" s="68">
        <v>181.05939885999996</v>
      </c>
      <c r="E29" s="68">
        <v>14.131184829999995</v>
      </c>
      <c r="F29" s="26">
        <v>-26.799547539999999</v>
      </c>
      <c r="G29" s="27">
        <f t="shared" si="1"/>
        <v>168.39103614999996</v>
      </c>
      <c r="H29" s="28"/>
      <c r="I29" s="68">
        <v>-55.339818160000007</v>
      </c>
      <c r="J29" s="68">
        <v>-3.3767652199999998</v>
      </c>
      <c r="K29" s="26">
        <v>0.46264603999999998</v>
      </c>
      <c r="L29" s="27">
        <f t="shared" si="2"/>
        <v>-58.253937340000007</v>
      </c>
      <c r="M29" s="29">
        <f t="shared" si="3"/>
        <v>110.13709880999996</v>
      </c>
      <c r="N29" s="65"/>
    </row>
    <row r="30" spans="1:14" ht="15" x14ac:dyDescent="0.25">
      <c r="A30" s="24">
        <v>47</v>
      </c>
      <c r="B30" s="58">
        <v>1820</v>
      </c>
      <c r="C30" s="73" t="s">
        <v>30</v>
      </c>
      <c r="D30" s="68">
        <v>469.53537156000004</v>
      </c>
      <c r="E30" s="68">
        <v>42.589503079999993</v>
      </c>
      <c r="F30" s="26">
        <v>22.76815964</v>
      </c>
      <c r="G30" s="27">
        <f t="shared" si="1"/>
        <v>534.89303428000005</v>
      </c>
      <c r="H30" s="28"/>
      <c r="I30" s="68">
        <v>-170.11468377999998</v>
      </c>
      <c r="J30" s="68">
        <v>-10.090726160000001</v>
      </c>
      <c r="K30" s="26">
        <v>3.5186015100000003</v>
      </c>
      <c r="L30" s="27">
        <f t="shared" si="2"/>
        <v>-176.68680842999999</v>
      </c>
      <c r="M30" s="29">
        <f t="shared" si="3"/>
        <v>358.20622585000007</v>
      </c>
      <c r="N30" s="65"/>
    </row>
    <row r="31" spans="1:14" ht="15" x14ac:dyDescent="0.25">
      <c r="A31" s="24">
        <v>47</v>
      </c>
      <c r="B31" s="58">
        <v>1825</v>
      </c>
      <c r="C31" s="30" t="s">
        <v>31</v>
      </c>
      <c r="D31" s="68">
        <v>0</v>
      </c>
      <c r="E31" s="68"/>
      <c r="F31" s="26"/>
      <c r="G31" s="27">
        <f t="shared" si="1"/>
        <v>0</v>
      </c>
      <c r="H31" s="28"/>
      <c r="I31" s="68">
        <v>0</v>
      </c>
      <c r="J31" s="68"/>
      <c r="K31" s="26"/>
      <c r="L31" s="27">
        <f t="shared" si="2"/>
        <v>0</v>
      </c>
      <c r="M31" s="29">
        <f t="shared" si="3"/>
        <v>0</v>
      </c>
      <c r="N31" s="65"/>
    </row>
    <row r="32" spans="1:14" ht="15" x14ac:dyDescent="0.25">
      <c r="A32" s="24">
        <v>47</v>
      </c>
      <c r="B32" s="58">
        <v>1830</v>
      </c>
      <c r="C32" s="30" t="s">
        <v>32</v>
      </c>
      <c r="D32" s="68">
        <v>2555.4524306529552</v>
      </c>
      <c r="E32" s="68">
        <v>164.9</v>
      </c>
      <c r="F32" s="26">
        <v>-13.497419903917001</v>
      </c>
      <c r="G32" s="27">
        <f t="shared" si="1"/>
        <v>2706.8550107490382</v>
      </c>
      <c r="H32" s="28"/>
      <c r="I32" s="68">
        <v>-824.76794311856975</v>
      </c>
      <c r="J32" s="68">
        <v>-46.925595029999457</v>
      </c>
      <c r="K32" s="26">
        <v>12.361212381013836</v>
      </c>
      <c r="L32" s="27">
        <f t="shared" si="2"/>
        <v>-859.3323257675554</v>
      </c>
      <c r="M32" s="29">
        <f t="shared" si="3"/>
        <v>1847.5226849814828</v>
      </c>
      <c r="N32" s="65"/>
    </row>
    <row r="33" spans="1:14" ht="15" x14ac:dyDescent="0.25">
      <c r="A33" s="24">
        <v>47</v>
      </c>
      <c r="B33" s="58">
        <v>1835</v>
      </c>
      <c r="C33" s="30" t="s">
        <v>33</v>
      </c>
      <c r="D33" s="68">
        <v>1686.7883264347965</v>
      </c>
      <c r="E33" s="68">
        <v>106.78866513</v>
      </c>
      <c r="F33" s="26">
        <v>-0.57804756999999984</v>
      </c>
      <c r="G33" s="27">
        <f t="shared" si="1"/>
        <v>1792.9989439947965</v>
      </c>
      <c r="H33" s="28"/>
      <c r="I33" s="68">
        <v>-690.96598709501291</v>
      </c>
      <c r="J33" s="68">
        <v>-36.086161189999999</v>
      </c>
      <c r="K33" s="26">
        <v>1.5475351399999999</v>
      </c>
      <c r="L33" s="27">
        <f t="shared" si="2"/>
        <v>-725.50461314501285</v>
      </c>
      <c r="M33" s="29">
        <f t="shared" si="3"/>
        <v>1067.4943308497836</v>
      </c>
      <c r="N33" s="65"/>
    </row>
    <row r="34" spans="1:14" ht="15" x14ac:dyDescent="0.25">
      <c r="A34" s="24">
        <v>47</v>
      </c>
      <c r="B34" s="58">
        <v>1840</v>
      </c>
      <c r="C34" s="30" t="s">
        <v>34</v>
      </c>
      <c r="D34" s="68">
        <v>23.420098450000001</v>
      </c>
      <c r="E34" s="68">
        <v>0.15704479000000002</v>
      </c>
      <c r="F34" s="26"/>
      <c r="G34" s="27">
        <f t="shared" si="1"/>
        <v>23.577143240000002</v>
      </c>
      <c r="H34" s="28"/>
      <c r="I34" s="68">
        <v>-13.632233379999999</v>
      </c>
      <c r="J34" s="68">
        <v>-0.46361702000000005</v>
      </c>
      <c r="K34" s="26"/>
      <c r="L34" s="27">
        <f t="shared" si="2"/>
        <v>-14.0958504</v>
      </c>
      <c r="M34" s="29">
        <f t="shared" si="3"/>
        <v>9.4812928400000018</v>
      </c>
      <c r="N34" s="65"/>
    </row>
    <row r="35" spans="1:14" ht="15" x14ac:dyDescent="0.25">
      <c r="A35" s="24">
        <v>47</v>
      </c>
      <c r="B35" s="58">
        <v>1845</v>
      </c>
      <c r="C35" s="30" t="s">
        <v>35</v>
      </c>
      <c r="D35" s="68">
        <v>774.57963422166574</v>
      </c>
      <c r="E35" s="68">
        <v>42.897453329999998</v>
      </c>
      <c r="F35" s="26">
        <v>1.6070279999999999E-2</v>
      </c>
      <c r="G35" s="27">
        <f t="shared" si="1"/>
        <v>817.49315783166571</v>
      </c>
      <c r="H35" s="28"/>
      <c r="I35" s="68">
        <v>-346.10780668956932</v>
      </c>
      <c r="J35" s="68">
        <v>-27.236216880000001</v>
      </c>
      <c r="K35" s="26">
        <v>0</v>
      </c>
      <c r="L35" s="27">
        <f t="shared" si="2"/>
        <v>-373.34402356956934</v>
      </c>
      <c r="M35" s="29">
        <f t="shared" si="3"/>
        <v>444.14913426209637</v>
      </c>
      <c r="N35" s="65"/>
    </row>
    <row r="36" spans="1:14" ht="15" x14ac:dyDescent="0.25">
      <c r="A36" s="24">
        <v>47</v>
      </c>
      <c r="B36" s="58">
        <v>1850</v>
      </c>
      <c r="C36" s="30" t="s">
        <v>36</v>
      </c>
      <c r="D36" s="68">
        <v>1611.0297325599997</v>
      </c>
      <c r="E36" s="68">
        <v>103.20860646999991</v>
      </c>
      <c r="F36" s="26">
        <v>-5.0263161399999996</v>
      </c>
      <c r="G36" s="27">
        <f t="shared" si="1"/>
        <v>1709.2120228899996</v>
      </c>
      <c r="H36" s="28"/>
      <c r="I36" s="68">
        <v>-462.62022937756313</v>
      </c>
      <c r="J36" s="68">
        <v>-34.551826829999996</v>
      </c>
      <c r="K36" s="26">
        <v>5.0911575099999995</v>
      </c>
      <c r="L36" s="27">
        <f t="shared" si="2"/>
        <v>-492.0808986975631</v>
      </c>
      <c r="M36" s="29">
        <f t="shared" si="3"/>
        <v>1217.1311241924366</v>
      </c>
      <c r="N36" s="65"/>
    </row>
    <row r="37" spans="1:14" ht="15" x14ac:dyDescent="0.25">
      <c r="A37" s="24">
        <v>47</v>
      </c>
      <c r="B37" s="58">
        <v>1855</v>
      </c>
      <c r="C37" s="30" t="s">
        <v>37</v>
      </c>
      <c r="D37" s="68">
        <v>0</v>
      </c>
      <c r="E37" s="68"/>
      <c r="F37" s="26"/>
      <c r="G37" s="27">
        <f t="shared" si="1"/>
        <v>0</v>
      </c>
      <c r="H37" s="28"/>
      <c r="I37" s="68">
        <v>0</v>
      </c>
      <c r="J37" s="68"/>
      <c r="K37" s="26"/>
      <c r="L37" s="27">
        <f t="shared" si="2"/>
        <v>0</v>
      </c>
      <c r="M37" s="29">
        <f t="shared" si="3"/>
        <v>0</v>
      </c>
      <c r="N37" s="65"/>
    </row>
    <row r="38" spans="1:14" ht="15" x14ac:dyDescent="0.25">
      <c r="A38" s="24">
        <v>47</v>
      </c>
      <c r="B38" s="58">
        <v>1860</v>
      </c>
      <c r="C38" s="30" t="s">
        <v>38</v>
      </c>
      <c r="D38" s="68">
        <v>15.820785899999981</v>
      </c>
      <c r="E38" s="68">
        <v>3.1581321999999989</v>
      </c>
      <c r="F38" s="26">
        <v>10.68133022</v>
      </c>
      <c r="G38" s="27">
        <f t="shared" si="1"/>
        <v>29.66024831999998</v>
      </c>
      <c r="H38" s="28"/>
      <c r="I38" s="68">
        <v>-3.5716646900000004</v>
      </c>
      <c r="J38" s="68">
        <v>-3.00493057</v>
      </c>
      <c r="K38" s="26">
        <v>1.5706018900000001</v>
      </c>
      <c r="L38" s="27">
        <f t="shared" si="2"/>
        <v>-5.0059933700000006</v>
      </c>
      <c r="M38" s="29">
        <f t="shared" si="3"/>
        <v>24.654254949999981</v>
      </c>
      <c r="N38" s="65"/>
    </row>
    <row r="39" spans="1:14" ht="15" x14ac:dyDescent="0.25">
      <c r="A39" s="24">
        <v>47</v>
      </c>
      <c r="B39" s="58">
        <v>1555</v>
      </c>
      <c r="C39" s="30" t="s">
        <v>39</v>
      </c>
      <c r="D39" s="68">
        <v>488.33312805999998</v>
      </c>
      <c r="E39" s="68">
        <v>29.58875235</v>
      </c>
      <c r="F39" s="26">
        <v>-18.235877840000001</v>
      </c>
      <c r="G39" s="27">
        <f t="shared" si="1"/>
        <v>499.68600256999997</v>
      </c>
      <c r="H39" s="28"/>
      <c r="I39" s="68">
        <v>-125.05431667999997</v>
      </c>
      <c r="J39" s="68">
        <v>-33.638368719999995</v>
      </c>
      <c r="K39" s="26">
        <v>6.1849589000000007</v>
      </c>
      <c r="L39" s="27">
        <f t="shared" si="2"/>
        <v>-152.50772649999996</v>
      </c>
      <c r="M39" s="29">
        <f t="shared" si="3"/>
        <v>347.17827607000004</v>
      </c>
      <c r="N39" s="65"/>
    </row>
    <row r="40" spans="1:14" ht="15" x14ac:dyDescent="0.25">
      <c r="A40" s="24" t="s">
        <v>25</v>
      </c>
      <c r="B40" s="58">
        <v>1905</v>
      </c>
      <c r="C40" s="30" t="s">
        <v>26</v>
      </c>
      <c r="D40" s="68">
        <v>10.4977118994</v>
      </c>
      <c r="E40" s="68">
        <v>6.0070606446300001</v>
      </c>
      <c r="F40" s="26"/>
      <c r="G40" s="27">
        <f t="shared" si="1"/>
        <v>16.504772544030001</v>
      </c>
      <c r="H40" s="28"/>
      <c r="I40" s="68">
        <v>-9.2802900000000001E-3</v>
      </c>
      <c r="J40" s="68"/>
      <c r="K40" s="26"/>
      <c r="L40" s="27">
        <f t="shared" si="2"/>
        <v>-9.2802900000000001E-3</v>
      </c>
      <c r="M40" s="29">
        <f t="shared" si="3"/>
        <v>16.495492254030001</v>
      </c>
      <c r="N40" s="65"/>
    </row>
    <row r="41" spans="1:14" ht="15" x14ac:dyDescent="0.25">
      <c r="A41" s="24">
        <v>47</v>
      </c>
      <c r="B41" s="58">
        <v>1908</v>
      </c>
      <c r="C41" s="30" t="s">
        <v>40</v>
      </c>
      <c r="D41" s="68">
        <v>136.27068010001</v>
      </c>
      <c r="E41" s="68">
        <v>9.4889644750500004</v>
      </c>
      <c r="F41" s="26"/>
      <c r="G41" s="27">
        <f t="shared" si="1"/>
        <v>145.75964457506001</v>
      </c>
      <c r="H41" s="28"/>
      <c r="I41" s="68">
        <v>-62.531268619200006</v>
      </c>
      <c r="J41" s="68">
        <v>-2.7377793399999999</v>
      </c>
      <c r="K41" s="26"/>
      <c r="L41" s="27">
        <f t="shared" si="2"/>
        <v>-65.269047959200009</v>
      </c>
      <c r="M41" s="29">
        <f t="shared" si="3"/>
        <v>80.490596615859999</v>
      </c>
      <c r="N41" s="65"/>
    </row>
    <row r="42" spans="1:14" ht="15" x14ac:dyDescent="0.25">
      <c r="A42" s="24">
        <v>13</v>
      </c>
      <c r="B42" s="58">
        <v>1910</v>
      </c>
      <c r="C42" s="30" t="s">
        <v>28</v>
      </c>
      <c r="D42" s="68">
        <v>10.468077604940001</v>
      </c>
      <c r="E42" s="68">
        <v>5.5297395399099987</v>
      </c>
      <c r="F42" s="26"/>
      <c r="G42" s="27">
        <f t="shared" si="1"/>
        <v>15.99781714485</v>
      </c>
      <c r="H42" s="28"/>
      <c r="I42" s="68">
        <v>-15.779613618156084</v>
      </c>
      <c r="J42" s="68">
        <v>1.5432257203665911</v>
      </c>
      <c r="K42" s="26"/>
      <c r="L42" s="27">
        <f t="shared" si="2"/>
        <v>-14.236387897789493</v>
      </c>
      <c r="M42" s="29">
        <f t="shared" si="3"/>
        <v>1.7614292470605069</v>
      </c>
      <c r="N42" s="65"/>
    </row>
    <row r="43" spans="1:14" ht="15" x14ac:dyDescent="0.25">
      <c r="A43" s="24">
        <v>8</v>
      </c>
      <c r="B43" s="58">
        <v>1915</v>
      </c>
      <c r="C43" s="30" t="s">
        <v>79</v>
      </c>
      <c r="D43" s="68">
        <v>4.0669099498200012</v>
      </c>
      <c r="E43" s="68">
        <v>1.1738301305399996</v>
      </c>
      <c r="F43" s="26">
        <v>-0.62011964165999978</v>
      </c>
      <c r="G43" s="27">
        <f t="shared" si="1"/>
        <v>4.6206204387000014</v>
      </c>
      <c r="H43" s="28"/>
      <c r="I43" s="68">
        <v>-2.1832664420599999</v>
      </c>
      <c r="J43" s="68">
        <v>-0.66145301000000001</v>
      </c>
      <c r="K43" s="26">
        <v>0.62011964165999978</v>
      </c>
      <c r="L43" s="27">
        <f t="shared" si="2"/>
        <v>-2.2245998104</v>
      </c>
      <c r="M43" s="29">
        <f t="shared" si="3"/>
        <v>2.3960206283000014</v>
      </c>
      <c r="N43" s="65"/>
    </row>
    <row r="44" spans="1:14" ht="15" x14ac:dyDescent="0.25">
      <c r="A44" s="24">
        <v>10</v>
      </c>
      <c r="B44" s="58">
        <v>1920</v>
      </c>
      <c r="C44" s="30" t="s">
        <v>41</v>
      </c>
      <c r="D44" s="68">
        <v>43.161055292060006</v>
      </c>
      <c r="E44" s="68">
        <v>7.3574807373600004</v>
      </c>
      <c r="F44" s="26">
        <v>-0.30563535788999996</v>
      </c>
      <c r="G44" s="27">
        <f t="shared" si="1"/>
        <v>50.212900671530008</v>
      </c>
      <c r="H44" s="28"/>
      <c r="I44" s="68">
        <v>-24.853211667338112</v>
      </c>
      <c r="J44" s="68">
        <v>-9.6612374290479579</v>
      </c>
      <c r="K44" s="26">
        <v>0.30563535788999996</v>
      </c>
      <c r="L44" s="27">
        <f t="shared" si="2"/>
        <v>-34.208813738496076</v>
      </c>
      <c r="M44" s="29">
        <f t="shared" si="3"/>
        <v>16.004086933033932</v>
      </c>
      <c r="N44" s="65"/>
    </row>
    <row r="45" spans="1:14" ht="15" x14ac:dyDescent="0.25">
      <c r="A45" s="24"/>
      <c r="B45" s="64">
        <v>1925</v>
      </c>
      <c r="C45" s="73" t="s">
        <v>78</v>
      </c>
      <c r="D45" s="68">
        <v>138.17067030065002</v>
      </c>
      <c r="E45" s="68">
        <v>12.180779489070002</v>
      </c>
      <c r="F45" s="26"/>
      <c r="G45" s="27">
        <f t="shared" si="1"/>
        <v>150.35144978972002</v>
      </c>
      <c r="H45" s="28"/>
      <c r="I45" s="68">
        <v>-77.344551692140001</v>
      </c>
      <c r="J45" s="68">
        <v>-13.851134079999998</v>
      </c>
      <c r="K45" s="26"/>
      <c r="L45" s="27">
        <f t="shared" si="2"/>
        <v>-91.195685772139996</v>
      </c>
      <c r="M45" s="29">
        <f t="shared" si="3"/>
        <v>59.155764017580026</v>
      </c>
      <c r="N45" s="65"/>
    </row>
    <row r="46" spans="1:14" ht="15" x14ac:dyDescent="0.25">
      <c r="A46" s="24">
        <v>10</v>
      </c>
      <c r="B46" s="58">
        <v>1930</v>
      </c>
      <c r="C46" s="30" t="s">
        <v>42</v>
      </c>
      <c r="D46" s="68">
        <v>220.65589131121544</v>
      </c>
      <c r="E46" s="68">
        <v>23.109743649036446</v>
      </c>
      <c r="F46" s="26">
        <v>-8.8829336466630195</v>
      </c>
      <c r="G46" s="27">
        <f t="shared" si="1"/>
        <v>234.88270131358885</v>
      </c>
      <c r="H46" s="28"/>
      <c r="I46" s="68">
        <v>-150.20165904567617</v>
      </c>
      <c r="J46" s="68">
        <v>-15.4402799</v>
      </c>
      <c r="K46" s="26">
        <v>6.6274301059461651</v>
      </c>
      <c r="L46" s="27">
        <f t="shared" si="2"/>
        <v>-159.01450883973001</v>
      </c>
      <c r="M46" s="29">
        <f t="shared" si="3"/>
        <v>75.868192473858841</v>
      </c>
      <c r="N46" s="65"/>
    </row>
    <row r="47" spans="1:14" ht="15" x14ac:dyDescent="0.25">
      <c r="A47" s="24">
        <v>8</v>
      </c>
      <c r="B47" s="58">
        <v>1935</v>
      </c>
      <c r="C47" s="30" t="s">
        <v>43</v>
      </c>
      <c r="D47" s="68">
        <v>1.27683317262</v>
      </c>
      <c r="E47" s="68"/>
      <c r="F47" s="26">
        <v>-0.11590089984</v>
      </c>
      <c r="G47" s="27">
        <f t="shared" si="1"/>
        <v>1.16093227278</v>
      </c>
      <c r="H47" s="28"/>
      <c r="I47" s="68">
        <v>-0.94881537642000002</v>
      </c>
      <c r="J47" s="68">
        <v>-0.14535732999999998</v>
      </c>
      <c r="K47" s="26">
        <v>0.11590089984</v>
      </c>
      <c r="L47" s="27">
        <f t="shared" si="2"/>
        <v>-0.97827180658000001</v>
      </c>
      <c r="M47" s="29">
        <f t="shared" si="3"/>
        <v>0.18266046619999998</v>
      </c>
      <c r="N47" s="65"/>
    </row>
    <row r="48" spans="1:14" ht="15" x14ac:dyDescent="0.25">
      <c r="A48" s="24">
        <v>8</v>
      </c>
      <c r="B48" s="58">
        <v>1940</v>
      </c>
      <c r="C48" s="30" t="s">
        <v>44</v>
      </c>
      <c r="D48" s="68">
        <v>3.6925811523200034</v>
      </c>
      <c r="E48" s="68">
        <v>0.84933355098000018</v>
      </c>
      <c r="F48" s="26"/>
      <c r="G48" s="27">
        <f t="shared" si="1"/>
        <v>4.5419147033000034</v>
      </c>
      <c r="H48" s="28"/>
      <c r="I48" s="68">
        <v>-1.4540567961400002</v>
      </c>
      <c r="J48" s="68">
        <v>-0.6832317</v>
      </c>
      <c r="K48" s="26"/>
      <c r="L48" s="27">
        <f t="shared" si="2"/>
        <v>-2.13728849614</v>
      </c>
      <c r="M48" s="29">
        <f t="shared" si="3"/>
        <v>2.4046262071600033</v>
      </c>
      <c r="N48" s="65"/>
    </row>
    <row r="49" spans="1:14" ht="15" x14ac:dyDescent="0.25">
      <c r="A49" s="24">
        <v>8</v>
      </c>
      <c r="B49" s="58">
        <v>1945</v>
      </c>
      <c r="C49" s="30" t="s">
        <v>45</v>
      </c>
      <c r="D49" s="68">
        <v>5.6647960202400007</v>
      </c>
      <c r="E49" s="68">
        <v>1.1625779369400007</v>
      </c>
      <c r="F49" s="26">
        <v>-0.47277631229999995</v>
      </c>
      <c r="G49" s="27">
        <f t="shared" si="1"/>
        <v>6.3545976448800019</v>
      </c>
      <c r="H49" s="28"/>
      <c r="I49" s="68">
        <v>-2.45446308032</v>
      </c>
      <c r="J49" s="68">
        <v>-1.2305673700000002</v>
      </c>
      <c r="K49" s="26">
        <v>0.47277631229999995</v>
      </c>
      <c r="L49" s="27">
        <f t="shared" si="2"/>
        <v>-3.2122541380200005</v>
      </c>
      <c r="M49" s="29">
        <f t="shared" si="3"/>
        <v>3.1423435068600014</v>
      </c>
      <c r="N49" s="65"/>
    </row>
    <row r="50" spans="1:14" ht="15" x14ac:dyDescent="0.25">
      <c r="A50" s="24">
        <v>8</v>
      </c>
      <c r="B50" s="58">
        <v>1950</v>
      </c>
      <c r="C50" s="30" t="s">
        <v>46</v>
      </c>
      <c r="D50" s="68">
        <v>85.412904329254502</v>
      </c>
      <c r="E50" s="68">
        <v>32.977596280343597</v>
      </c>
      <c r="F50" s="26">
        <v>-6.0854009368600011</v>
      </c>
      <c r="G50" s="27">
        <f t="shared" si="1"/>
        <v>112.30509967273809</v>
      </c>
      <c r="H50" s="28"/>
      <c r="I50" s="68">
        <v>-45.118277953200007</v>
      </c>
      <c r="J50" s="68">
        <v>-16.44506178</v>
      </c>
      <c r="K50" s="26">
        <v>3.1369815144500004</v>
      </c>
      <c r="L50" s="27">
        <f t="shared" si="2"/>
        <v>-58.426358218750011</v>
      </c>
      <c r="M50" s="29">
        <f t="shared" si="3"/>
        <v>53.878741453988084</v>
      </c>
      <c r="N50" s="65"/>
    </row>
    <row r="51" spans="1:14" ht="15" x14ac:dyDescent="0.25">
      <c r="A51" s="24">
        <v>8</v>
      </c>
      <c r="B51" s="58">
        <v>1955</v>
      </c>
      <c r="C51" s="30" t="s">
        <v>47</v>
      </c>
      <c r="D51" s="68">
        <v>26.663444069070003</v>
      </c>
      <c r="E51" s="68">
        <v>1.2602496099999996</v>
      </c>
      <c r="F51" s="26"/>
      <c r="G51" s="27">
        <f t="shared" si="1"/>
        <v>27.923693679070002</v>
      </c>
      <c r="H51" s="28"/>
      <c r="I51" s="68">
        <v>-35.333561385997974</v>
      </c>
      <c r="J51" s="68">
        <v>-1.317662900437669</v>
      </c>
      <c r="K51" s="26"/>
      <c r="L51" s="27">
        <f t="shared" si="2"/>
        <v>-36.651224286435642</v>
      </c>
      <c r="M51" s="29">
        <f t="shared" si="3"/>
        <v>-8.7275306073656402</v>
      </c>
      <c r="N51" s="65"/>
    </row>
    <row r="52" spans="1:14" ht="15" x14ac:dyDescent="0.25">
      <c r="A52" s="32">
        <v>8</v>
      </c>
      <c r="B52" s="74">
        <v>1960</v>
      </c>
      <c r="C52" s="73" t="s">
        <v>48</v>
      </c>
      <c r="D52" s="68">
        <v>3.4420288885200003</v>
      </c>
      <c r="E52" s="68">
        <v>0.10923241086</v>
      </c>
      <c r="F52" s="26">
        <v>-0.68636191320000006</v>
      </c>
      <c r="G52" s="27">
        <f t="shared" si="1"/>
        <v>2.8648993861800003</v>
      </c>
      <c r="H52" s="28"/>
      <c r="I52" s="68">
        <v>-1.6272745834000002</v>
      </c>
      <c r="J52" s="68">
        <v>-0.63875453000000004</v>
      </c>
      <c r="K52" s="26">
        <v>0.68636191320000006</v>
      </c>
      <c r="L52" s="27">
        <f t="shared" si="2"/>
        <v>-1.5796672002000001</v>
      </c>
      <c r="M52" s="29">
        <f t="shared" si="3"/>
        <v>1.2852321859800002</v>
      </c>
      <c r="N52" s="65"/>
    </row>
    <row r="53" spans="1:14" ht="25.5" x14ac:dyDescent="0.25">
      <c r="A53" s="33">
        <v>47</v>
      </c>
      <c r="B53" s="74">
        <v>1970</v>
      </c>
      <c r="C53" s="30" t="s">
        <v>49</v>
      </c>
      <c r="D53" s="68">
        <v>0</v>
      </c>
      <c r="E53" s="68"/>
      <c r="F53" s="26"/>
      <c r="G53" s="27">
        <f t="shared" si="1"/>
        <v>0</v>
      </c>
      <c r="H53" s="28"/>
      <c r="I53" s="68">
        <v>0</v>
      </c>
      <c r="J53" s="68"/>
      <c r="K53" s="26"/>
      <c r="L53" s="27">
        <f t="shared" si="2"/>
        <v>0</v>
      </c>
      <c r="M53" s="29">
        <f t="shared" si="3"/>
        <v>0</v>
      </c>
      <c r="N53" s="65"/>
    </row>
    <row r="54" spans="1:14" ht="25.5" x14ac:dyDescent="0.25">
      <c r="A54" s="24">
        <v>47</v>
      </c>
      <c r="B54" s="58">
        <v>1975</v>
      </c>
      <c r="C54" s="30" t="s">
        <v>50</v>
      </c>
      <c r="D54" s="68">
        <v>0</v>
      </c>
      <c r="E54" s="68"/>
      <c r="F54" s="26"/>
      <c r="G54" s="27">
        <f t="shared" si="1"/>
        <v>0</v>
      </c>
      <c r="H54" s="28"/>
      <c r="I54" s="68">
        <v>0</v>
      </c>
      <c r="J54" s="68"/>
      <c r="K54" s="26"/>
      <c r="L54" s="27">
        <f t="shared" si="2"/>
        <v>0</v>
      </c>
      <c r="M54" s="29">
        <f t="shared" si="3"/>
        <v>0</v>
      </c>
      <c r="N54" s="65"/>
    </row>
    <row r="55" spans="1:14" ht="15" x14ac:dyDescent="0.25">
      <c r="A55" s="24">
        <v>47</v>
      </c>
      <c r="B55" s="58">
        <v>1980</v>
      </c>
      <c r="C55" s="30" t="s">
        <v>51</v>
      </c>
      <c r="D55" s="68">
        <v>97.251340532300006</v>
      </c>
      <c r="E55" s="68">
        <v>2.0720021913800002</v>
      </c>
      <c r="F55" s="26"/>
      <c r="G55" s="27">
        <f t="shared" si="1"/>
        <v>99.32334272368</v>
      </c>
      <c r="H55" s="28"/>
      <c r="I55" s="68">
        <v>-22.524487066343742</v>
      </c>
      <c r="J55" s="68">
        <v>-6.5385600016209651</v>
      </c>
      <c r="K55" s="26"/>
      <c r="L55" s="27">
        <f t="shared" si="2"/>
        <v>-29.063047067964707</v>
      </c>
      <c r="M55" s="29">
        <f t="shared" si="3"/>
        <v>70.260295655715296</v>
      </c>
      <c r="N55" s="65"/>
    </row>
    <row r="56" spans="1:14" ht="15" x14ac:dyDescent="0.25">
      <c r="A56" s="24">
        <v>47</v>
      </c>
      <c r="B56" s="58">
        <v>1985</v>
      </c>
      <c r="C56" s="30" t="s">
        <v>52</v>
      </c>
      <c r="D56" s="68">
        <v>13.55729288</v>
      </c>
      <c r="E56" s="68">
        <v>0.19288902999999993</v>
      </c>
      <c r="F56" s="26"/>
      <c r="G56" s="27">
        <f t="shared" si="1"/>
        <v>13.75018191</v>
      </c>
      <c r="H56" s="28"/>
      <c r="I56" s="68">
        <v>-5.5257349499999995</v>
      </c>
      <c r="J56" s="68">
        <v>-0.41152189</v>
      </c>
      <c r="K56" s="26"/>
      <c r="L56" s="27">
        <f t="shared" si="2"/>
        <v>-5.9372568399999999</v>
      </c>
      <c r="M56" s="29">
        <f t="shared" si="3"/>
        <v>7.8129250700000004</v>
      </c>
      <c r="N56" s="65"/>
    </row>
    <row r="57" spans="1:14" ht="15" x14ac:dyDescent="0.25">
      <c r="A57" s="33">
        <v>47</v>
      </c>
      <c r="B57" s="58">
        <v>1990</v>
      </c>
      <c r="C57" s="75" t="s">
        <v>53</v>
      </c>
      <c r="D57" s="68">
        <v>8.1639011514600011</v>
      </c>
      <c r="E57" s="68">
        <v>2.12844588384</v>
      </c>
      <c r="F57" s="26">
        <v>-1.3112279999999999E-2</v>
      </c>
      <c r="G57" s="27">
        <f t="shared" si="1"/>
        <v>10.279234755300001</v>
      </c>
      <c r="H57" s="28"/>
      <c r="I57" s="68">
        <v>-4.4383897928000007</v>
      </c>
      <c r="J57" s="68">
        <v>-0.39865440000000002</v>
      </c>
      <c r="K57" s="26">
        <v>1.3112279999999999E-2</v>
      </c>
      <c r="L57" s="27">
        <f t="shared" si="2"/>
        <v>-4.8239319128000009</v>
      </c>
      <c r="M57" s="29">
        <f t="shared" si="3"/>
        <v>5.4553028425000001</v>
      </c>
      <c r="N57" s="65"/>
    </row>
    <row r="58" spans="1:14" ht="15" x14ac:dyDescent="0.25">
      <c r="A58" s="24">
        <v>47</v>
      </c>
      <c r="B58" s="57">
        <v>1995</v>
      </c>
      <c r="C58" s="31" t="s">
        <v>54</v>
      </c>
      <c r="D58" s="68">
        <v>0</v>
      </c>
      <c r="E58" s="68"/>
      <c r="F58" s="26"/>
      <c r="G58" s="27">
        <f t="shared" si="1"/>
        <v>0</v>
      </c>
      <c r="H58" s="28"/>
      <c r="I58" s="68">
        <v>0</v>
      </c>
      <c r="J58" s="68"/>
      <c r="K58" s="26"/>
      <c r="L58" s="27">
        <f t="shared" si="2"/>
        <v>0</v>
      </c>
      <c r="M58" s="29">
        <f t="shared" si="3"/>
        <v>0</v>
      </c>
      <c r="N58" s="65"/>
    </row>
    <row r="59" spans="1:14" ht="15" x14ac:dyDescent="0.25">
      <c r="A59" s="24">
        <v>47</v>
      </c>
      <c r="B59" s="57">
        <v>2440</v>
      </c>
      <c r="C59" s="31" t="s">
        <v>55</v>
      </c>
      <c r="D59" s="68">
        <v>0</v>
      </c>
      <c r="E59" s="68"/>
      <c r="F59" s="26"/>
      <c r="G59" s="27">
        <f t="shared" si="1"/>
        <v>0</v>
      </c>
      <c r="I59" s="68">
        <v>0</v>
      </c>
      <c r="J59" s="68"/>
      <c r="K59" s="26"/>
      <c r="L59" s="27">
        <f t="shared" si="2"/>
        <v>0</v>
      </c>
      <c r="M59" s="29">
        <f t="shared" si="3"/>
        <v>0</v>
      </c>
      <c r="N59" s="65"/>
    </row>
    <row r="60" spans="1:14" ht="15" x14ac:dyDescent="0.25">
      <c r="A60" s="35"/>
      <c r="B60" s="60"/>
      <c r="C60" s="36"/>
      <c r="D60" s="69"/>
      <c r="E60" s="69"/>
      <c r="F60" s="37"/>
      <c r="G60" s="27">
        <f t="shared" si="1"/>
        <v>0</v>
      </c>
      <c r="I60" s="69"/>
      <c r="J60" s="69"/>
      <c r="K60" s="37"/>
      <c r="L60" s="27">
        <f t="shared" si="2"/>
        <v>0</v>
      </c>
      <c r="M60" s="29">
        <f t="shared" si="3"/>
        <v>0</v>
      </c>
      <c r="N60" s="65"/>
    </row>
    <row r="61" spans="1:14" x14ac:dyDescent="0.2">
      <c r="A61" s="35"/>
      <c r="B61" s="60"/>
      <c r="C61" s="38" t="s">
        <v>56</v>
      </c>
      <c r="D61" s="82">
        <f>SUM(D17:D60)</f>
        <v>9256.2014304415952</v>
      </c>
      <c r="E61" s="82">
        <f>SUM(E17:E60)</f>
        <v>623.67698769709978</v>
      </c>
      <c r="F61" s="82">
        <f>SUM(F17:F60)</f>
        <v>-47.863746842330016</v>
      </c>
      <c r="G61" s="82">
        <f>SUM(G17:G60)</f>
        <v>9832.0146712963688</v>
      </c>
      <c r="H61" s="81"/>
      <c r="I61" s="82">
        <f t="shared" ref="I61:K61" si="4">SUM(I17:I60)</f>
        <v>-3423.5916702003365</v>
      </c>
      <c r="J61" s="82">
        <f t="shared" si="4"/>
        <v>-301.10395181073955</v>
      </c>
      <c r="K61" s="82">
        <f t="shared" si="4"/>
        <v>42.724888396300003</v>
      </c>
      <c r="L61" s="82">
        <f>SUM(L17:L60)</f>
        <v>-3681.9707336147771</v>
      </c>
      <c r="M61" s="81">
        <f t="shared" ref="M61" si="5">SUM(M17:M60)</f>
        <v>6150.0439376815921</v>
      </c>
    </row>
    <row r="62" spans="1:14" ht="37.5" x14ac:dyDescent="0.25">
      <c r="A62" s="35"/>
      <c r="B62" s="60"/>
      <c r="C62" s="40" t="s">
        <v>57</v>
      </c>
      <c r="D62" s="69"/>
      <c r="E62" s="37"/>
      <c r="F62" s="37"/>
      <c r="G62" s="27">
        <f>D62+E62+F62</f>
        <v>0</v>
      </c>
      <c r="I62" s="37"/>
      <c r="J62" s="37"/>
      <c r="K62" s="37"/>
      <c r="L62" s="27">
        <f t="shared" ref="L62:L63" si="6">I62+J62+K62</f>
        <v>0</v>
      </c>
      <c r="M62" s="29">
        <f t="shared" ref="M62" si="7">G62+L62</f>
        <v>0</v>
      </c>
    </row>
    <row r="63" spans="1:14" ht="25.5" x14ac:dyDescent="0.25">
      <c r="A63" s="35"/>
      <c r="B63" s="60"/>
      <c r="C63" s="41" t="s">
        <v>58</v>
      </c>
      <c r="D63" s="94">
        <v>-8.5643403052482281</v>
      </c>
      <c r="E63" s="95">
        <v>-20.199191999999996</v>
      </c>
      <c r="F63" s="37"/>
      <c r="G63" s="71">
        <f>D63+E63+F63</f>
        <v>-28.763532305248226</v>
      </c>
      <c r="I63" s="95">
        <v>0.94265049995410721</v>
      </c>
      <c r="J63" s="95">
        <v>1.0958985443881901</v>
      </c>
      <c r="K63" s="37"/>
      <c r="L63" s="27">
        <f t="shared" si="6"/>
        <v>2.0385490443422976</v>
      </c>
      <c r="M63" s="29">
        <f t="shared" si="3"/>
        <v>-26.72498326090593</v>
      </c>
    </row>
    <row r="64" spans="1:14" x14ac:dyDescent="0.2">
      <c r="A64" s="35"/>
      <c r="B64" s="60"/>
      <c r="C64" s="38" t="s">
        <v>59</v>
      </c>
      <c r="D64" s="81">
        <f>SUM(D61:D63)</f>
        <v>9247.6370901363462</v>
      </c>
      <c r="E64" s="81">
        <f t="shared" ref="E64:G64" si="8">SUM(E61:E63)</f>
        <v>603.47779569709974</v>
      </c>
      <c r="F64" s="81">
        <f t="shared" si="8"/>
        <v>-47.863746842330016</v>
      </c>
      <c r="G64" s="82">
        <f t="shared" si="8"/>
        <v>9803.2511389911197</v>
      </c>
      <c r="H64" s="81"/>
      <c r="I64" s="81">
        <f>SUM(I61:I63)</f>
        <v>-3422.6490197003823</v>
      </c>
      <c r="J64" s="81">
        <f t="shared" ref="J64:M64" si="9">SUM(J61:J63)</f>
        <v>-300.00805326635134</v>
      </c>
      <c r="K64" s="81">
        <f t="shared" si="9"/>
        <v>42.724888396300003</v>
      </c>
      <c r="L64" s="82">
        <f>SUM(L61:L63)</f>
        <v>-3679.9321845704349</v>
      </c>
      <c r="M64" s="81">
        <f t="shared" si="9"/>
        <v>6123.3189544206862</v>
      </c>
    </row>
    <row r="65" spans="1:14" ht="15" x14ac:dyDescent="0.25">
      <c r="A65" s="35"/>
      <c r="B65" s="60"/>
      <c r="C65" s="106" t="s">
        <v>60</v>
      </c>
      <c r="D65" s="107"/>
      <c r="E65" s="107"/>
      <c r="F65" s="107"/>
      <c r="G65" s="107"/>
      <c r="H65" s="107"/>
      <c r="I65" s="108"/>
      <c r="J65" s="37"/>
      <c r="K65" s="42"/>
      <c r="L65" s="43"/>
      <c r="M65" s="44"/>
    </row>
    <row r="66" spans="1:14" ht="15" x14ac:dyDescent="0.25">
      <c r="A66" s="35"/>
      <c r="B66" s="60"/>
      <c r="C66" s="106" t="s">
        <v>61</v>
      </c>
      <c r="D66" s="107"/>
      <c r="E66" s="107"/>
      <c r="F66" s="107"/>
      <c r="G66" s="107"/>
      <c r="H66" s="107"/>
      <c r="I66" s="108"/>
      <c r="J66" s="39">
        <f>J64+J65</f>
        <v>-300.00805326635134</v>
      </c>
      <c r="K66" s="42"/>
      <c r="L66" s="43"/>
      <c r="M66" s="44"/>
    </row>
    <row r="68" spans="1:14" x14ac:dyDescent="0.2">
      <c r="I68" s="45" t="s">
        <v>62</v>
      </c>
      <c r="J68" s="46"/>
    </row>
    <row r="69" spans="1:14" ht="15" x14ac:dyDescent="0.25">
      <c r="A69" s="35">
        <v>10</v>
      </c>
      <c r="B69" s="60"/>
      <c r="C69" s="36" t="s">
        <v>63</v>
      </c>
      <c r="I69" s="46" t="s">
        <v>63</v>
      </c>
      <c r="J69" s="46"/>
      <c r="K69" s="47"/>
    </row>
    <row r="70" spans="1:14" ht="15" x14ac:dyDescent="0.25">
      <c r="A70" s="35">
        <v>8</v>
      </c>
      <c r="B70" s="60"/>
      <c r="C70" s="36" t="s">
        <v>43</v>
      </c>
      <c r="I70" s="46" t="s">
        <v>43</v>
      </c>
      <c r="J70" s="46"/>
      <c r="K70" s="48"/>
    </row>
    <row r="71" spans="1:14" ht="15" x14ac:dyDescent="0.25">
      <c r="I71" s="49" t="s">
        <v>64</v>
      </c>
      <c r="K71" s="50">
        <f>J66-K69-K70</f>
        <v>-300.00805326635134</v>
      </c>
      <c r="L71" s="65"/>
    </row>
    <row r="72" spans="1:14" x14ac:dyDescent="0.2">
      <c r="N72" s="51"/>
    </row>
    <row r="73" spans="1:14" x14ac:dyDescent="0.2">
      <c r="A73" s="52" t="s">
        <v>65</v>
      </c>
      <c r="C73" s="66"/>
      <c r="N73" s="51"/>
    </row>
    <row r="75" spans="1:14" x14ac:dyDescent="0.2">
      <c r="A75" s="1">
        <v>1</v>
      </c>
      <c r="B75" s="101" t="s">
        <v>66</v>
      </c>
      <c r="C75" s="101"/>
      <c r="D75" s="101"/>
      <c r="E75" s="101"/>
      <c r="F75" s="101"/>
      <c r="G75" s="101"/>
      <c r="H75" s="101"/>
      <c r="I75" s="101"/>
      <c r="J75" s="101"/>
      <c r="K75" s="101"/>
      <c r="L75" s="101"/>
      <c r="M75" s="101"/>
    </row>
    <row r="76" spans="1:14" x14ac:dyDescent="0.2">
      <c r="B76" s="101"/>
      <c r="C76" s="101"/>
      <c r="D76" s="101"/>
      <c r="E76" s="101"/>
      <c r="F76" s="101"/>
      <c r="G76" s="101"/>
      <c r="H76" s="101"/>
      <c r="I76" s="101"/>
      <c r="J76" s="101"/>
      <c r="K76" s="101"/>
      <c r="L76" s="101"/>
      <c r="M76" s="101"/>
    </row>
    <row r="77" spans="1:14" ht="12.75" customHeight="1" x14ac:dyDescent="0.2"/>
    <row r="78" spans="1:14" x14ac:dyDescent="0.2">
      <c r="A78" s="1">
        <v>2</v>
      </c>
      <c r="B78" s="99" t="s">
        <v>67</v>
      </c>
      <c r="C78" s="99"/>
      <c r="D78" s="99"/>
      <c r="E78" s="99"/>
      <c r="F78" s="99"/>
      <c r="G78" s="99"/>
      <c r="H78" s="99"/>
      <c r="I78" s="99"/>
      <c r="J78" s="99"/>
      <c r="K78" s="99"/>
      <c r="L78" s="99"/>
      <c r="M78" s="99"/>
    </row>
    <row r="79" spans="1:14" x14ac:dyDescent="0.2">
      <c r="B79" s="99"/>
      <c r="C79" s="99"/>
      <c r="D79" s="99"/>
      <c r="E79" s="99"/>
      <c r="F79" s="99"/>
      <c r="G79" s="99"/>
      <c r="H79" s="99"/>
      <c r="I79" s="99"/>
      <c r="J79" s="99"/>
      <c r="K79" s="99"/>
      <c r="L79" s="99"/>
      <c r="M79" s="99"/>
    </row>
    <row r="81" spans="1:13" x14ac:dyDescent="0.2">
      <c r="A81" s="1">
        <v>3</v>
      </c>
      <c r="B81" s="100" t="s">
        <v>68</v>
      </c>
      <c r="C81" s="100"/>
      <c r="D81" s="100"/>
      <c r="E81" s="100"/>
      <c r="F81" s="100"/>
      <c r="G81" s="100"/>
      <c r="H81" s="100"/>
      <c r="I81" s="100"/>
      <c r="J81" s="100"/>
      <c r="K81" s="100"/>
      <c r="L81" s="100"/>
      <c r="M81" s="100"/>
    </row>
    <row r="83" spans="1:13" x14ac:dyDescent="0.2">
      <c r="A83" s="1">
        <v>4</v>
      </c>
      <c r="B83" s="61" t="s">
        <v>69</v>
      </c>
      <c r="C83" s="11"/>
    </row>
    <row r="85" spans="1:13" x14ac:dyDescent="0.2">
      <c r="A85" s="1">
        <v>5</v>
      </c>
      <c r="B85" s="62" t="s">
        <v>70</v>
      </c>
    </row>
    <row r="87" spans="1:13" x14ac:dyDescent="0.2">
      <c r="A87" s="1">
        <v>6</v>
      </c>
      <c r="B87" s="100" t="s">
        <v>71</v>
      </c>
      <c r="C87" s="100"/>
      <c r="D87" s="100"/>
      <c r="E87" s="100"/>
      <c r="F87" s="100"/>
      <c r="G87" s="100"/>
      <c r="H87" s="100"/>
      <c r="I87" s="100"/>
      <c r="J87" s="100"/>
      <c r="K87" s="100"/>
      <c r="L87" s="100"/>
      <c r="M87" s="100"/>
    </row>
    <row r="88" spans="1:13" x14ac:dyDescent="0.2">
      <c r="B88" s="100"/>
      <c r="C88" s="100"/>
      <c r="D88" s="100"/>
      <c r="E88" s="100"/>
      <c r="F88" s="100"/>
      <c r="G88" s="100"/>
      <c r="H88" s="100"/>
      <c r="I88" s="100"/>
      <c r="J88" s="100"/>
      <c r="K88" s="100"/>
      <c r="L88" s="100"/>
      <c r="M88" s="100"/>
    </row>
    <row r="89" spans="1:13" x14ac:dyDescent="0.2">
      <c r="B89" s="100"/>
      <c r="C89" s="100"/>
      <c r="D89" s="100"/>
      <c r="E89" s="100"/>
      <c r="F89" s="100"/>
      <c r="G89" s="100"/>
      <c r="H89" s="100"/>
      <c r="I89" s="100"/>
      <c r="J89" s="100"/>
      <c r="K89" s="100"/>
      <c r="L89" s="100"/>
      <c r="M89" s="100"/>
    </row>
    <row r="91" spans="1:13" x14ac:dyDescent="0.2">
      <c r="B91" s="101"/>
      <c r="C91" s="101"/>
      <c r="D91" s="101"/>
      <c r="E91" s="101"/>
      <c r="F91" s="101"/>
      <c r="G91" s="101"/>
      <c r="H91" s="101"/>
      <c r="I91" s="101"/>
      <c r="J91" s="101"/>
      <c r="K91" s="101"/>
      <c r="L91" s="101"/>
      <c r="M91" s="101"/>
    </row>
    <row r="92" spans="1:13" x14ac:dyDescent="0.2">
      <c r="B92" s="101"/>
      <c r="C92" s="101"/>
      <c r="D92" s="101"/>
      <c r="E92" s="101"/>
      <c r="F92" s="101"/>
      <c r="G92" s="101"/>
      <c r="H92" s="101"/>
      <c r="I92" s="101"/>
      <c r="J92" s="101"/>
      <c r="K92" s="101"/>
      <c r="L92" s="101"/>
      <c r="M92" s="101"/>
    </row>
  </sheetData>
  <mergeCells count="10">
    <mergeCell ref="B78:M79"/>
    <mergeCell ref="B81:M81"/>
    <mergeCell ref="B87:M89"/>
    <mergeCell ref="B91:M92"/>
    <mergeCell ref="A9:M9"/>
    <mergeCell ref="A10:M10"/>
    <mergeCell ref="D15:G15"/>
    <mergeCell ref="C65:I65"/>
    <mergeCell ref="C66:I66"/>
    <mergeCell ref="B75:M76"/>
  </mergeCells>
  <dataValidations disablePrompts="1"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pageSetup scale="48" fitToHeight="0" orientation="portrait" r:id="rId1"/>
  <headerFooter>
    <oddHeader>&amp;R&amp;"Times New Roman,Regular"&amp;10Filed: 2017-05-05
EB-2017-0049
Supplemantary Evidence
Exhibit D2-1-2
Attachment 1
Page &amp;P of &amp;N</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O92"/>
  <sheetViews>
    <sheetView showGridLines="0" view="pageBreakPreview" zoomScale="60" zoomScaleNormal="85" workbookViewId="0">
      <pane xSplit="3" ySplit="16" topLeftCell="D32" activePane="bottomRight" state="frozen"/>
      <selection activeCell="C41" sqref="C41:C43"/>
      <selection pane="topRight" activeCell="C41" sqref="C41:C43"/>
      <selection pane="bottomLeft" activeCell="C41" sqref="C41:C43"/>
      <selection pane="bottomRight" activeCell="O62" sqref="O62"/>
    </sheetView>
  </sheetViews>
  <sheetFormatPr defaultColWidth="9.140625" defaultRowHeight="12.75" x14ac:dyDescent="0.2"/>
  <cols>
    <col min="1" max="1" width="7.7109375" style="1" customWidth="1"/>
    <col min="2" max="2" width="10.140625" style="55" customWidth="1"/>
    <col min="3" max="3" width="37.85546875" style="2" customWidth="1"/>
    <col min="4" max="4" width="14.42578125" style="66" customWidth="1"/>
    <col min="5" max="5" width="13" style="2" customWidth="1"/>
    <col min="6" max="6" width="11.7109375" style="2" customWidth="1"/>
    <col min="7" max="7" width="13.5703125" style="2" customWidth="1"/>
    <col min="8" max="8" width="1.7109375" style="3"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hidden="1" x14ac:dyDescent="0.2">
      <c r="L1" s="4" t="s">
        <v>0</v>
      </c>
      <c r="M1" s="5">
        <v>0</v>
      </c>
    </row>
    <row r="2" spans="1:13" hidden="1" x14ac:dyDescent="0.2">
      <c r="L2" s="4" t="s">
        <v>1</v>
      </c>
      <c r="M2" s="6"/>
    </row>
    <row r="3" spans="1:13" hidden="1" x14ac:dyDescent="0.2">
      <c r="L3" s="4" t="s">
        <v>2</v>
      </c>
      <c r="M3" s="6"/>
    </row>
    <row r="4" spans="1:13" hidden="1" x14ac:dyDescent="0.2">
      <c r="L4" s="4" t="s">
        <v>3</v>
      </c>
      <c r="M4" s="6"/>
    </row>
    <row r="5" spans="1:13" hidden="1" x14ac:dyDescent="0.2">
      <c r="L5" s="4" t="s">
        <v>4</v>
      </c>
      <c r="M5" s="7"/>
    </row>
    <row r="6" spans="1:13" hidden="1" x14ac:dyDescent="0.2">
      <c r="L6" s="4"/>
      <c r="M6" s="8"/>
    </row>
    <row r="7" spans="1:13" hidden="1" x14ac:dyDescent="0.2">
      <c r="L7" s="4" t="s">
        <v>5</v>
      </c>
      <c r="M7" s="7"/>
    </row>
    <row r="9" spans="1:13" ht="18" x14ac:dyDescent="0.2">
      <c r="A9" s="102" t="s">
        <v>6</v>
      </c>
      <c r="B9" s="102"/>
      <c r="C9" s="102"/>
      <c r="D9" s="102"/>
      <c r="E9" s="102"/>
      <c r="F9" s="102"/>
      <c r="G9" s="102"/>
      <c r="H9" s="102"/>
      <c r="I9" s="102"/>
      <c r="J9" s="102"/>
      <c r="K9" s="102"/>
      <c r="L9" s="102"/>
      <c r="M9" s="102"/>
    </row>
    <row r="10" spans="1:13" ht="21" x14ac:dyDescent="0.2">
      <c r="A10" s="102" t="s">
        <v>7</v>
      </c>
      <c r="B10" s="102"/>
      <c r="C10" s="102"/>
      <c r="D10" s="102"/>
      <c r="E10" s="102"/>
      <c r="F10" s="102"/>
      <c r="G10" s="102"/>
      <c r="H10" s="102"/>
      <c r="I10" s="102"/>
      <c r="J10" s="102"/>
      <c r="K10" s="102"/>
      <c r="L10" s="102"/>
      <c r="M10" s="102"/>
    </row>
    <row r="11" spans="1:13" x14ac:dyDescent="0.2">
      <c r="H11" s="2"/>
    </row>
    <row r="12" spans="1:13" ht="15" x14ac:dyDescent="0.2">
      <c r="E12" s="9" t="s">
        <v>8</v>
      </c>
      <c r="F12" s="10" t="s">
        <v>9</v>
      </c>
      <c r="H12" s="2"/>
    </row>
    <row r="13" spans="1:13" ht="15" x14ac:dyDescent="0.25">
      <c r="C13" s="11"/>
      <c r="E13" s="9" t="s">
        <v>10</v>
      </c>
      <c r="F13" s="12">
        <v>2015</v>
      </c>
      <c r="G13" s="13"/>
    </row>
    <row r="15" spans="1:13" x14ac:dyDescent="0.2">
      <c r="D15" s="103" t="s">
        <v>11</v>
      </c>
      <c r="E15" s="104"/>
      <c r="F15" s="104"/>
      <c r="G15" s="105"/>
      <c r="I15" s="14"/>
      <c r="J15" s="15" t="s">
        <v>12</v>
      </c>
      <c r="K15" s="15"/>
      <c r="L15" s="16"/>
      <c r="M15" s="3"/>
    </row>
    <row r="16" spans="1:13" ht="27" x14ac:dyDescent="0.2">
      <c r="A16" s="17" t="s">
        <v>13</v>
      </c>
      <c r="B16" s="56" t="s">
        <v>14</v>
      </c>
      <c r="C16" s="18" t="s">
        <v>15</v>
      </c>
      <c r="D16" s="67" t="s">
        <v>16</v>
      </c>
      <c r="E16" s="19" t="s">
        <v>17</v>
      </c>
      <c r="F16" s="19" t="s">
        <v>18</v>
      </c>
      <c r="G16" s="17" t="s">
        <v>19</v>
      </c>
      <c r="H16" s="20"/>
      <c r="I16" s="21" t="s">
        <v>16</v>
      </c>
      <c r="J16" s="22" t="s">
        <v>20</v>
      </c>
      <c r="K16" s="22" t="s">
        <v>18</v>
      </c>
      <c r="L16" s="23" t="s">
        <v>19</v>
      </c>
      <c r="M16" s="17" t="s">
        <v>21</v>
      </c>
    </row>
    <row r="17" spans="1:15" ht="15" x14ac:dyDescent="0.25">
      <c r="A17" s="24">
        <v>12</v>
      </c>
      <c r="B17" s="58">
        <v>1610</v>
      </c>
      <c r="C17" s="73" t="s">
        <v>72</v>
      </c>
      <c r="D17" s="68">
        <v>352.89349895546002</v>
      </c>
      <c r="E17" s="68">
        <v>28.336936158339999</v>
      </c>
      <c r="F17" s="26">
        <v>0</v>
      </c>
      <c r="G17" s="27">
        <f>D17+E17+F17</f>
        <v>381.23043511380001</v>
      </c>
      <c r="H17" s="20"/>
      <c r="I17" s="68">
        <v>-189.93514476043003</v>
      </c>
      <c r="J17" s="68">
        <v>32.768901740000004</v>
      </c>
      <c r="K17" s="26">
        <v>0</v>
      </c>
      <c r="L17" s="27">
        <f>I17+J17+K17</f>
        <v>-157.16624302043004</v>
      </c>
      <c r="M17" s="29">
        <f t="shared" ref="M17" si="0">G17+L17</f>
        <v>224.06419209336997</v>
      </c>
      <c r="N17" s="65"/>
      <c r="O17" s="65"/>
    </row>
    <row r="18" spans="1:15" ht="25.5" x14ac:dyDescent="0.25">
      <c r="A18" s="24">
        <v>12</v>
      </c>
      <c r="B18" s="58">
        <v>1611</v>
      </c>
      <c r="C18" s="73" t="s">
        <v>22</v>
      </c>
      <c r="D18" s="68">
        <v>0</v>
      </c>
      <c r="E18" s="68"/>
      <c r="F18" s="26"/>
      <c r="G18" s="27">
        <f t="shared" ref="G18:G60" si="1">D18+E18+F18</f>
        <v>0</v>
      </c>
      <c r="H18" s="28"/>
      <c r="I18" s="68">
        <v>0</v>
      </c>
      <c r="J18" s="68"/>
      <c r="K18" s="26"/>
      <c r="L18" s="27">
        <f t="shared" ref="L18:L60" si="2">I18+J18+K18</f>
        <v>0</v>
      </c>
      <c r="M18" s="29">
        <f>G18+L18</f>
        <v>0</v>
      </c>
      <c r="N18" s="65"/>
      <c r="O18" s="65"/>
    </row>
    <row r="19" spans="1:15" ht="25.5" x14ac:dyDescent="0.25">
      <c r="A19" s="24" t="s">
        <v>23</v>
      </c>
      <c r="B19" s="58">
        <v>1612</v>
      </c>
      <c r="C19" s="73" t="s">
        <v>24</v>
      </c>
      <c r="D19" s="68">
        <v>0</v>
      </c>
      <c r="E19" s="68"/>
      <c r="F19" s="26"/>
      <c r="G19" s="27">
        <f t="shared" si="1"/>
        <v>0</v>
      </c>
      <c r="H19" s="28"/>
      <c r="I19" s="68">
        <v>0</v>
      </c>
      <c r="J19" s="68"/>
      <c r="K19" s="26"/>
      <c r="L19" s="27">
        <f t="shared" si="2"/>
        <v>0</v>
      </c>
      <c r="M19" s="29">
        <f t="shared" ref="M19:M63" si="3">G19+L19</f>
        <v>0</v>
      </c>
      <c r="N19" s="65"/>
      <c r="O19" s="65"/>
    </row>
    <row r="20" spans="1:15" ht="15" x14ac:dyDescent="0.25">
      <c r="A20" s="24" t="s">
        <v>25</v>
      </c>
      <c r="B20" s="63">
        <v>1615</v>
      </c>
      <c r="C20" s="73" t="s">
        <v>26</v>
      </c>
      <c r="D20" s="68">
        <v>3.3159999999999999E-3</v>
      </c>
      <c r="E20" s="68"/>
      <c r="F20" s="26"/>
      <c r="G20" s="27">
        <f t="shared" si="1"/>
        <v>3.3159999999999999E-3</v>
      </c>
      <c r="H20" s="28"/>
      <c r="I20" s="68">
        <v>0</v>
      </c>
      <c r="J20" s="68"/>
      <c r="K20" s="26"/>
      <c r="L20" s="27">
        <f t="shared" si="2"/>
        <v>0</v>
      </c>
      <c r="M20" s="29">
        <f t="shared" si="3"/>
        <v>3.3159999999999999E-3</v>
      </c>
      <c r="N20" s="65"/>
      <c r="O20" s="65"/>
    </row>
    <row r="21" spans="1:15" ht="15" x14ac:dyDescent="0.25">
      <c r="A21" s="24">
        <v>1</v>
      </c>
      <c r="B21" s="63">
        <v>1620</v>
      </c>
      <c r="C21" s="73" t="s">
        <v>73</v>
      </c>
      <c r="D21" s="68">
        <v>2.1724E-2</v>
      </c>
      <c r="E21" s="68"/>
      <c r="F21" s="26"/>
      <c r="G21" s="27">
        <f t="shared" si="1"/>
        <v>2.1724E-2</v>
      </c>
      <c r="H21" s="28"/>
      <c r="I21" s="68">
        <v>-2.1724E-2</v>
      </c>
      <c r="J21" s="68">
        <v>1.9139600000000001E-3</v>
      </c>
      <c r="K21" s="26"/>
      <c r="L21" s="27">
        <f t="shared" si="2"/>
        <v>-1.9810040000000001E-2</v>
      </c>
      <c r="M21" s="29">
        <f t="shared" si="3"/>
        <v>1.9139599999999993E-3</v>
      </c>
      <c r="N21" s="65"/>
      <c r="O21" s="65"/>
    </row>
    <row r="22" spans="1:15" ht="15" x14ac:dyDescent="0.25">
      <c r="A22" s="24">
        <v>6</v>
      </c>
      <c r="B22" s="58">
        <v>1665</v>
      </c>
      <c r="C22" s="73" t="s">
        <v>74</v>
      </c>
      <c r="D22" s="68">
        <v>0.13855429</v>
      </c>
      <c r="E22" s="68"/>
      <c r="F22" s="26"/>
      <c r="G22" s="27">
        <f t="shared" si="1"/>
        <v>0.13855429</v>
      </c>
      <c r="H22" s="28"/>
      <c r="I22" s="68">
        <v>-0.10821256</v>
      </c>
      <c r="J22" s="68">
        <v>1.2446549999999999E-2</v>
      </c>
      <c r="K22" s="26"/>
      <c r="L22" s="27">
        <f t="shared" si="2"/>
        <v>-9.5766009999999999E-2</v>
      </c>
      <c r="M22" s="29">
        <f t="shared" si="3"/>
        <v>4.2788279999999998E-2</v>
      </c>
      <c r="N22" s="65"/>
      <c r="O22" s="65"/>
    </row>
    <row r="23" spans="1:15" ht="15" x14ac:dyDescent="0.25">
      <c r="A23" s="24">
        <v>17</v>
      </c>
      <c r="B23" s="58">
        <v>1675</v>
      </c>
      <c r="C23" s="73" t="s">
        <v>75</v>
      </c>
      <c r="D23" s="68">
        <v>0.537296</v>
      </c>
      <c r="E23" s="68"/>
      <c r="F23" s="26"/>
      <c r="G23" s="27">
        <f t="shared" si="1"/>
        <v>0.537296</v>
      </c>
      <c r="H23" s="28"/>
      <c r="I23" s="68">
        <v>-0.47754839999999998</v>
      </c>
      <c r="J23" s="68">
        <v>-7.6664579999999996E-2</v>
      </c>
      <c r="K23" s="26"/>
      <c r="L23" s="27">
        <f t="shared" si="2"/>
        <v>-0.55421297999999997</v>
      </c>
      <c r="M23" s="29">
        <f t="shared" si="3"/>
        <v>-1.691697999999997E-2</v>
      </c>
      <c r="N23" s="65"/>
      <c r="O23" s="65"/>
    </row>
    <row r="24" spans="1:15" ht="15" x14ac:dyDescent="0.25">
      <c r="A24" s="24">
        <v>17</v>
      </c>
      <c r="B24" s="58">
        <v>1680</v>
      </c>
      <c r="C24" s="73" t="s">
        <v>76</v>
      </c>
      <c r="D24" s="68">
        <v>8.4220000000000007E-3</v>
      </c>
      <c r="E24" s="68"/>
      <c r="F24" s="26"/>
      <c r="G24" s="27">
        <f t="shared" si="1"/>
        <v>8.4220000000000007E-3</v>
      </c>
      <c r="H24" s="28"/>
      <c r="I24" s="68">
        <v>-8.4220000000000007E-3</v>
      </c>
      <c r="J24" s="68">
        <v>2.2407500000000001E-3</v>
      </c>
      <c r="K24" s="26"/>
      <c r="L24" s="27">
        <f t="shared" si="2"/>
        <v>-6.181250000000001E-3</v>
      </c>
      <c r="M24" s="29">
        <f t="shared" si="3"/>
        <v>2.2407499999999997E-3</v>
      </c>
      <c r="N24" s="65"/>
      <c r="O24" s="65"/>
    </row>
    <row r="25" spans="1:15" ht="15" x14ac:dyDescent="0.25">
      <c r="A25" s="24" t="s">
        <v>25</v>
      </c>
      <c r="B25" s="58">
        <v>1805</v>
      </c>
      <c r="C25" s="30" t="s">
        <v>26</v>
      </c>
      <c r="D25" s="68">
        <v>59.003591920000005</v>
      </c>
      <c r="E25" s="68">
        <v>0.18169827</v>
      </c>
      <c r="F25" s="26"/>
      <c r="G25" s="27">
        <f t="shared" si="1"/>
        <v>59.185290190000003</v>
      </c>
      <c r="H25" s="28"/>
      <c r="I25" s="68">
        <v>-33.595310269999999</v>
      </c>
      <c r="J25" s="68">
        <v>-9.6255718000000012</v>
      </c>
      <c r="K25" s="26"/>
      <c r="L25" s="27">
        <f t="shared" si="2"/>
        <v>-43.220882070000002</v>
      </c>
      <c r="M25" s="29">
        <f t="shared" si="3"/>
        <v>15.964408120000002</v>
      </c>
      <c r="N25" s="65"/>
      <c r="O25" s="65"/>
    </row>
    <row r="26" spans="1:15" ht="15" x14ac:dyDescent="0.25">
      <c r="A26" s="24">
        <v>14.1</v>
      </c>
      <c r="B26" s="63">
        <v>1806</v>
      </c>
      <c r="C26" s="30" t="s">
        <v>77</v>
      </c>
      <c r="D26" s="68">
        <v>232.27977455999999</v>
      </c>
      <c r="E26" s="68">
        <v>0.75260649000000024</v>
      </c>
      <c r="F26" s="26"/>
      <c r="G26" s="27">
        <f t="shared" si="1"/>
        <v>233.03238105</v>
      </c>
      <c r="H26" s="28"/>
      <c r="I26" s="68">
        <v>-89.393876980000002</v>
      </c>
      <c r="J26" s="68">
        <v>14.435444750000002</v>
      </c>
      <c r="K26" s="26"/>
      <c r="L26" s="27">
        <f t="shared" si="2"/>
        <v>-74.95843223</v>
      </c>
      <c r="M26" s="29">
        <f t="shared" si="3"/>
        <v>158.07394882</v>
      </c>
      <c r="N26" s="65"/>
      <c r="O26" s="65"/>
    </row>
    <row r="27" spans="1:15" ht="15" x14ac:dyDescent="0.25">
      <c r="A27" s="24">
        <v>47</v>
      </c>
      <c r="B27" s="58">
        <v>1808</v>
      </c>
      <c r="C27" s="30" t="s">
        <v>27</v>
      </c>
      <c r="D27" s="68">
        <v>7.5280903200000004</v>
      </c>
      <c r="E27" s="68">
        <v>0.48282630000000004</v>
      </c>
      <c r="F27" s="26">
        <v>-4.4526000000000003E-2</v>
      </c>
      <c r="G27" s="27">
        <f t="shared" si="1"/>
        <v>7.9663906199999994</v>
      </c>
      <c r="H27" s="28"/>
      <c r="I27" s="68">
        <v>-2.6506931499999999</v>
      </c>
      <c r="J27" s="68">
        <v>-0.468111</v>
      </c>
      <c r="K27" s="26">
        <v>4.4526000000000003E-2</v>
      </c>
      <c r="L27" s="27">
        <f t="shared" si="2"/>
        <v>-3.07427815</v>
      </c>
      <c r="M27" s="29">
        <f t="shared" si="3"/>
        <v>4.8921124699999989</v>
      </c>
      <c r="N27" s="65"/>
      <c r="O27" s="65"/>
    </row>
    <row r="28" spans="1:15" ht="15" x14ac:dyDescent="0.25">
      <c r="A28" s="24">
        <v>13</v>
      </c>
      <c r="B28" s="58">
        <v>1810</v>
      </c>
      <c r="C28" s="30" t="s">
        <v>28</v>
      </c>
      <c r="D28" s="68">
        <v>0</v>
      </c>
      <c r="E28" s="68"/>
      <c r="F28" s="26"/>
      <c r="G28" s="27">
        <f t="shared" si="1"/>
        <v>0</v>
      </c>
      <c r="H28" s="28"/>
      <c r="I28" s="68">
        <v>0</v>
      </c>
      <c r="J28" s="68"/>
      <c r="K28" s="26"/>
      <c r="L28" s="27">
        <f t="shared" si="2"/>
        <v>0</v>
      </c>
      <c r="M28" s="29">
        <f t="shared" si="3"/>
        <v>0</v>
      </c>
      <c r="N28" s="65"/>
      <c r="O28" s="65"/>
    </row>
    <row r="29" spans="1:15" ht="15" x14ac:dyDescent="0.25">
      <c r="A29" s="24">
        <v>47</v>
      </c>
      <c r="B29" s="58">
        <v>1815</v>
      </c>
      <c r="C29" s="30" t="s">
        <v>29</v>
      </c>
      <c r="D29" s="68">
        <v>168.39103614999996</v>
      </c>
      <c r="E29" s="68">
        <v>21.639465540000018</v>
      </c>
      <c r="F29" s="26">
        <v>0.51033731999999998</v>
      </c>
      <c r="G29" s="27">
        <f t="shared" si="1"/>
        <v>190.54083900999998</v>
      </c>
      <c r="H29" s="28"/>
      <c r="I29" s="68">
        <v>-58.253937340000007</v>
      </c>
      <c r="J29" s="68">
        <v>-9.6300000899999993</v>
      </c>
      <c r="K29" s="26">
        <v>6.1950000000000004E-4</v>
      </c>
      <c r="L29" s="27">
        <f t="shared" si="2"/>
        <v>-67.883317930000004</v>
      </c>
      <c r="M29" s="29">
        <f t="shared" si="3"/>
        <v>122.65752107999998</v>
      </c>
      <c r="N29" s="65"/>
      <c r="O29" s="65"/>
    </row>
    <row r="30" spans="1:15" ht="15" x14ac:dyDescent="0.25">
      <c r="A30" s="24">
        <v>47</v>
      </c>
      <c r="B30" s="58">
        <v>1820</v>
      </c>
      <c r="C30" s="73" t="s">
        <v>30</v>
      </c>
      <c r="D30" s="68">
        <v>534.89303428000005</v>
      </c>
      <c r="E30" s="68">
        <v>95.29972316999995</v>
      </c>
      <c r="F30" s="26">
        <v>-2.1341937100000004</v>
      </c>
      <c r="G30" s="27">
        <f t="shared" si="1"/>
        <v>628.05856374000007</v>
      </c>
      <c r="H30" s="28"/>
      <c r="I30" s="68">
        <v>-176.68680842999999</v>
      </c>
      <c r="J30" s="68">
        <v>-75.540956659999992</v>
      </c>
      <c r="K30" s="26">
        <v>2.4200074600000003</v>
      </c>
      <c r="L30" s="27">
        <f t="shared" si="2"/>
        <v>-249.80775763</v>
      </c>
      <c r="M30" s="29">
        <f t="shared" si="3"/>
        <v>378.2508061100001</v>
      </c>
      <c r="N30" s="65"/>
      <c r="O30" s="65"/>
    </row>
    <row r="31" spans="1:15" ht="15" x14ac:dyDescent="0.25">
      <c r="A31" s="24">
        <v>47</v>
      </c>
      <c r="B31" s="58">
        <v>1825</v>
      </c>
      <c r="C31" s="30" t="s">
        <v>31</v>
      </c>
      <c r="D31" s="68">
        <v>0</v>
      </c>
      <c r="E31" s="68"/>
      <c r="F31" s="26"/>
      <c r="G31" s="27">
        <f t="shared" si="1"/>
        <v>0</v>
      </c>
      <c r="H31" s="28"/>
      <c r="I31" s="68">
        <v>0</v>
      </c>
      <c r="J31" s="68"/>
      <c r="K31" s="26"/>
      <c r="L31" s="27">
        <f t="shared" si="2"/>
        <v>0</v>
      </c>
      <c r="M31" s="29">
        <f t="shared" si="3"/>
        <v>0</v>
      </c>
      <c r="N31" s="65"/>
      <c r="O31" s="65"/>
    </row>
    <row r="32" spans="1:15" ht="15" x14ac:dyDescent="0.25">
      <c r="A32" s="24">
        <v>47</v>
      </c>
      <c r="B32" s="58">
        <v>1830</v>
      </c>
      <c r="C32" s="30" t="s">
        <v>32</v>
      </c>
      <c r="D32" s="68">
        <v>2706.8550107490382</v>
      </c>
      <c r="E32" s="68">
        <v>210.60400963747995</v>
      </c>
      <c r="F32" s="26">
        <v>-8.5272631257330627</v>
      </c>
      <c r="G32" s="27">
        <f t="shared" si="1"/>
        <v>2908.9317572607852</v>
      </c>
      <c r="H32" s="28"/>
      <c r="I32" s="68">
        <v>-859.3323257675554</v>
      </c>
      <c r="J32" s="68">
        <v>-19.087566785782165</v>
      </c>
      <c r="K32" s="26">
        <v>9.9625930499999917</v>
      </c>
      <c r="L32" s="27">
        <f t="shared" si="2"/>
        <v>-868.45729950333759</v>
      </c>
      <c r="M32" s="29">
        <f t="shared" si="3"/>
        <v>2040.4744577574475</v>
      </c>
      <c r="N32" s="65"/>
      <c r="O32" s="65"/>
    </row>
    <row r="33" spans="1:15" ht="15" x14ac:dyDescent="0.25">
      <c r="A33" s="24">
        <v>47</v>
      </c>
      <c r="B33" s="58">
        <v>1835</v>
      </c>
      <c r="C33" s="30" t="s">
        <v>33</v>
      </c>
      <c r="D33" s="68">
        <v>1792.9989439947965</v>
      </c>
      <c r="E33" s="68">
        <v>102.24183624000005</v>
      </c>
      <c r="F33" s="26">
        <v>-0.43467949361000019</v>
      </c>
      <c r="G33" s="27">
        <f t="shared" si="1"/>
        <v>1894.8061007411866</v>
      </c>
      <c r="H33" s="28"/>
      <c r="I33" s="68">
        <v>-725.50461314501285</v>
      </c>
      <c r="J33" s="68">
        <v>92.081611775809932</v>
      </c>
      <c r="K33" s="26">
        <v>0.48075019000000008</v>
      </c>
      <c r="L33" s="27">
        <f t="shared" si="2"/>
        <v>-632.94225117920291</v>
      </c>
      <c r="M33" s="29">
        <f t="shared" si="3"/>
        <v>1261.8638495619837</v>
      </c>
      <c r="N33" s="65"/>
      <c r="O33" s="65"/>
    </row>
    <row r="34" spans="1:15" ht="15" x14ac:dyDescent="0.25">
      <c r="A34" s="24">
        <v>47</v>
      </c>
      <c r="B34" s="58">
        <v>1840</v>
      </c>
      <c r="C34" s="30" t="s">
        <v>34</v>
      </c>
      <c r="D34" s="68">
        <v>23.577143240000002</v>
      </c>
      <c r="E34" s="68">
        <v>0.32573363</v>
      </c>
      <c r="F34" s="26"/>
      <c r="G34" s="27">
        <f t="shared" si="1"/>
        <v>23.90287687</v>
      </c>
      <c r="H34" s="28"/>
      <c r="I34" s="68">
        <v>-14.0958504</v>
      </c>
      <c r="J34" s="68">
        <v>0.77604803</v>
      </c>
      <c r="K34" s="26"/>
      <c r="L34" s="27">
        <f t="shared" si="2"/>
        <v>-13.31980237</v>
      </c>
      <c r="M34" s="29">
        <f t="shared" si="3"/>
        <v>10.5830745</v>
      </c>
      <c r="N34" s="65"/>
      <c r="O34" s="65"/>
    </row>
    <row r="35" spans="1:15" ht="15" x14ac:dyDescent="0.25">
      <c r="A35" s="24">
        <v>47</v>
      </c>
      <c r="B35" s="58">
        <v>1845</v>
      </c>
      <c r="C35" s="30" t="s">
        <v>35</v>
      </c>
      <c r="D35" s="68">
        <v>817.49315783166571</v>
      </c>
      <c r="E35" s="68">
        <v>38.878696589999976</v>
      </c>
      <c r="F35" s="26">
        <v>5.0269730000000012E-2</v>
      </c>
      <c r="G35" s="27">
        <f t="shared" si="1"/>
        <v>856.42212415166568</v>
      </c>
      <c r="H35" s="28"/>
      <c r="I35" s="68">
        <v>-373.34402356956929</v>
      </c>
      <c r="J35" s="68">
        <v>-83.098374667590235</v>
      </c>
      <c r="K35" s="26">
        <v>4.5834260000000016E-2</v>
      </c>
      <c r="L35" s="27">
        <f t="shared" si="2"/>
        <v>-456.39656397715953</v>
      </c>
      <c r="M35" s="29">
        <f t="shared" si="3"/>
        <v>400.02556017450615</v>
      </c>
      <c r="N35" s="65"/>
      <c r="O35" s="65"/>
    </row>
    <row r="36" spans="1:15" ht="15" x14ac:dyDescent="0.25">
      <c r="A36" s="24">
        <v>47</v>
      </c>
      <c r="B36" s="58">
        <v>1850</v>
      </c>
      <c r="C36" s="30" t="s">
        <v>36</v>
      </c>
      <c r="D36" s="68">
        <v>1709.2120228899996</v>
      </c>
      <c r="E36" s="68">
        <v>109.69182046000027</v>
      </c>
      <c r="F36" s="26">
        <v>-2.6888968199999974</v>
      </c>
      <c r="G36" s="27">
        <f t="shared" si="1"/>
        <v>1816.2149465299999</v>
      </c>
      <c r="H36" s="28"/>
      <c r="I36" s="68">
        <v>-492.08089869756316</v>
      </c>
      <c r="J36" s="68">
        <v>-97.491633222436889</v>
      </c>
      <c r="K36" s="26">
        <v>2.6378879499999983</v>
      </c>
      <c r="L36" s="27">
        <f t="shared" si="2"/>
        <v>-586.93464397000002</v>
      </c>
      <c r="M36" s="29">
        <f t="shared" si="3"/>
        <v>1229.2803025599999</v>
      </c>
      <c r="N36" s="65"/>
      <c r="O36" s="65"/>
    </row>
    <row r="37" spans="1:15" ht="15" x14ac:dyDescent="0.25">
      <c r="A37" s="24">
        <v>47</v>
      </c>
      <c r="B37" s="58">
        <v>1855</v>
      </c>
      <c r="C37" s="30" t="s">
        <v>37</v>
      </c>
      <c r="D37" s="68">
        <v>0</v>
      </c>
      <c r="E37" s="68"/>
      <c r="F37" s="26"/>
      <c r="G37" s="27">
        <f t="shared" si="1"/>
        <v>0</v>
      </c>
      <c r="H37" s="28"/>
      <c r="I37" s="68">
        <v>0</v>
      </c>
      <c r="J37" s="68"/>
      <c r="K37" s="26"/>
      <c r="L37" s="27">
        <f t="shared" si="2"/>
        <v>0</v>
      </c>
      <c r="M37" s="29">
        <f t="shared" si="3"/>
        <v>0</v>
      </c>
      <c r="N37" s="65"/>
      <c r="O37" s="65"/>
    </row>
    <row r="38" spans="1:15" ht="15" x14ac:dyDescent="0.25">
      <c r="A38" s="24">
        <v>47</v>
      </c>
      <c r="B38" s="58">
        <v>1860</v>
      </c>
      <c r="C38" s="30" t="s">
        <v>38</v>
      </c>
      <c r="D38" s="68">
        <v>29.66024831999998</v>
      </c>
      <c r="E38" s="68">
        <v>33.286228010000016</v>
      </c>
      <c r="F38" s="26">
        <v>-7.6762E-4</v>
      </c>
      <c r="G38" s="27">
        <f t="shared" si="1"/>
        <v>62.945708709999998</v>
      </c>
      <c r="H38" s="28"/>
      <c r="I38" s="68">
        <v>-5.0059933700000006</v>
      </c>
      <c r="J38" s="68">
        <v>-4.8486640799999998</v>
      </c>
      <c r="K38" s="26">
        <v>7.6762E-4</v>
      </c>
      <c r="L38" s="27">
        <f t="shared" si="2"/>
        <v>-9.8538898300000017</v>
      </c>
      <c r="M38" s="29">
        <f t="shared" si="3"/>
        <v>53.091818879999998</v>
      </c>
      <c r="N38" s="65"/>
      <c r="O38" s="65"/>
    </row>
    <row r="39" spans="1:15" ht="15" x14ac:dyDescent="0.25">
      <c r="A39" s="24">
        <v>47</v>
      </c>
      <c r="B39" s="58">
        <v>1555</v>
      </c>
      <c r="C39" s="30" t="s">
        <v>39</v>
      </c>
      <c r="D39" s="68">
        <v>499.68600256999997</v>
      </c>
      <c r="E39" s="68">
        <v>3.3161923300000002</v>
      </c>
      <c r="F39" s="26">
        <v>-3.3116400000000001</v>
      </c>
      <c r="G39" s="27">
        <f t="shared" si="1"/>
        <v>499.69055489999994</v>
      </c>
      <c r="H39" s="28"/>
      <c r="I39" s="68">
        <v>-152.50772649999996</v>
      </c>
      <c r="J39" s="68">
        <v>-51.049592220000001</v>
      </c>
      <c r="K39" s="26">
        <v>3.3116400000000001</v>
      </c>
      <c r="L39" s="27">
        <f t="shared" si="2"/>
        <v>-200.24567871999994</v>
      </c>
      <c r="M39" s="29">
        <f t="shared" si="3"/>
        <v>299.44487617999999</v>
      </c>
      <c r="N39" s="65"/>
      <c r="O39" s="65"/>
    </row>
    <row r="40" spans="1:15" ht="15" x14ac:dyDescent="0.25">
      <c r="A40" s="24" t="s">
        <v>25</v>
      </c>
      <c r="B40" s="58">
        <v>1905</v>
      </c>
      <c r="C40" s="30" t="s">
        <v>26</v>
      </c>
      <c r="D40" s="68">
        <v>16.504772544030001</v>
      </c>
      <c r="E40" s="68">
        <v>0.5195227</v>
      </c>
      <c r="F40" s="26">
        <v>-5.0000000000000001E-3</v>
      </c>
      <c r="G40" s="27">
        <f t="shared" si="1"/>
        <v>17.019295244030001</v>
      </c>
      <c r="H40" s="28"/>
      <c r="I40" s="68">
        <v>-9.2802900000000001E-3</v>
      </c>
      <c r="J40" s="68">
        <v>9.2802900000000001E-3</v>
      </c>
      <c r="K40" s="26">
        <v>0</v>
      </c>
      <c r="L40" s="27">
        <f t="shared" si="2"/>
        <v>0</v>
      </c>
      <c r="M40" s="29">
        <f t="shared" si="3"/>
        <v>17.019295244030001</v>
      </c>
      <c r="N40" s="65"/>
      <c r="O40" s="65"/>
    </row>
    <row r="41" spans="1:15" ht="15" x14ac:dyDescent="0.25">
      <c r="A41" s="24">
        <v>47</v>
      </c>
      <c r="B41" s="58">
        <v>1908</v>
      </c>
      <c r="C41" s="30" t="s">
        <v>40</v>
      </c>
      <c r="D41" s="68">
        <v>145.75964457506001</v>
      </c>
      <c r="E41" s="68">
        <v>19.292537578630004</v>
      </c>
      <c r="F41" s="26">
        <v>-1.1620999999999999E-2</v>
      </c>
      <c r="G41" s="27">
        <f t="shared" si="1"/>
        <v>165.04056115369002</v>
      </c>
      <c r="H41" s="28"/>
      <c r="I41" s="68">
        <v>-65.269047959200009</v>
      </c>
      <c r="J41" s="68">
        <v>-5.5896482699999996</v>
      </c>
      <c r="K41" s="26">
        <v>8.3512800000000009E-3</v>
      </c>
      <c r="L41" s="27">
        <f t="shared" si="2"/>
        <v>-70.850344949200007</v>
      </c>
      <c r="M41" s="29">
        <f t="shared" si="3"/>
        <v>94.190216204490014</v>
      </c>
      <c r="N41" s="65"/>
      <c r="O41" s="65"/>
    </row>
    <row r="42" spans="1:15" ht="15" x14ac:dyDescent="0.25">
      <c r="A42" s="24">
        <v>13</v>
      </c>
      <c r="B42" s="58">
        <v>1910</v>
      </c>
      <c r="C42" s="30" t="s">
        <v>28</v>
      </c>
      <c r="D42" s="68">
        <v>15.99781714485</v>
      </c>
      <c r="E42" s="68">
        <v>7.6903614454899989</v>
      </c>
      <c r="F42" s="26"/>
      <c r="G42" s="27">
        <f t="shared" si="1"/>
        <v>23.688178590339998</v>
      </c>
      <c r="H42" s="28"/>
      <c r="I42" s="68">
        <v>-14.236387897789493</v>
      </c>
      <c r="J42" s="68">
        <v>2.8173768918194919</v>
      </c>
      <c r="K42" s="26"/>
      <c r="L42" s="27">
        <f t="shared" si="2"/>
        <v>-11.419011005970001</v>
      </c>
      <c r="M42" s="29">
        <f t="shared" si="3"/>
        <v>12.269167584369997</v>
      </c>
      <c r="N42" s="65"/>
      <c r="O42" s="65"/>
    </row>
    <row r="43" spans="1:15" ht="15" x14ac:dyDescent="0.25">
      <c r="A43" s="24">
        <v>8</v>
      </c>
      <c r="B43" s="58">
        <v>1915</v>
      </c>
      <c r="C43" s="30" t="s">
        <v>79</v>
      </c>
      <c r="D43" s="68">
        <v>4.6206204387000014</v>
      </c>
      <c r="E43" s="68">
        <v>1.4722131656999997</v>
      </c>
      <c r="F43" s="26">
        <v>-1.0968447189599997</v>
      </c>
      <c r="G43" s="27">
        <f t="shared" si="1"/>
        <v>4.995988885440001</v>
      </c>
      <c r="H43" s="28"/>
      <c r="I43" s="68">
        <v>-2.2245998104</v>
      </c>
      <c r="J43" s="68">
        <v>-0.74240090000000003</v>
      </c>
      <c r="K43" s="26">
        <v>1.0859144273999997</v>
      </c>
      <c r="L43" s="27">
        <f t="shared" si="2"/>
        <v>-1.8810862830000001</v>
      </c>
      <c r="M43" s="29">
        <f t="shared" si="3"/>
        <v>3.1149026024400008</v>
      </c>
      <c r="N43" s="65"/>
      <c r="O43" s="65"/>
    </row>
    <row r="44" spans="1:15" ht="15" x14ac:dyDescent="0.25">
      <c r="A44" s="24">
        <v>10</v>
      </c>
      <c r="B44" s="58">
        <v>1920</v>
      </c>
      <c r="C44" s="30" t="s">
        <v>41</v>
      </c>
      <c r="D44" s="68">
        <v>50.212900671530008</v>
      </c>
      <c r="E44" s="68">
        <v>5.0131388858499992</v>
      </c>
      <c r="F44" s="26">
        <v>-9.9109225811000012</v>
      </c>
      <c r="G44" s="27">
        <f t="shared" si="1"/>
        <v>45.315116976280002</v>
      </c>
      <c r="H44" s="28"/>
      <c r="I44" s="68">
        <v>-34.208813738496069</v>
      </c>
      <c r="J44" s="68">
        <v>-6.3020637448339354</v>
      </c>
      <c r="K44" s="26">
        <v>9.9109225811000012</v>
      </c>
      <c r="L44" s="27">
        <f t="shared" si="2"/>
        <v>-30.599954902230003</v>
      </c>
      <c r="M44" s="29">
        <f t="shared" si="3"/>
        <v>14.715162074049999</v>
      </c>
      <c r="N44" s="65"/>
      <c r="O44" s="65"/>
    </row>
    <row r="45" spans="1:15" ht="15" x14ac:dyDescent="0.25">
      <c r="A45" s="24"/>
      <c r="B45" s="64">
        <v>1925</v>
      </c>
      <c r="C45" s="73" t="s">
        <v>78</v>
      </c>
      <c r="D45" s="68">
        <v>150.35144978972002</v>
      </c>
      <c r="E45" s="68">
        <v>5.3206568676300003</v>
      </c>
      <c r="F45" s="26"/>
      <c r="G45" s="27">
        <f t="shared" si="1"/>
        <v>155.67210665735001</v>
      </c>
      <c r="H45" s="28"/>
      <c r="I45" s="68">
        <v>-91.195685772139996</v>
      </c>
      <c r="J45" s="68">
        <v>-21.390150139999999</v>
      </c>
      <c r="K45" s="26"/>
      <c r="L45" s="27">
        <f t="shared" si="2"/>
        <v>-112.58583591214</v>
      </c>
      <c r="M45" s="29">
        <f t="shared" si="3"/>
        <v>43.086270745210015</v>
      </c>
      <c r="N45" s="65"/>
      <c r="O45" s="65"/>
    </row>
    <row r="46" spans="1:15" ht="15" x14ac:dyDescent="0.25">
      <c r="A46" s="24">
        <v>10</v>
      </c>
      <c r="B46" s="58">
        <v>1930</v>
      </c>
      <c r="C46" s="30" t="s">
        <v>42</v>
      </c>
      <c r="D46" s="68">
        <v>234.88270131358888</v>
      </c>
      <c r="E46" s="68">
        <v>22.271719173020017</v>
      </c>
      <c r="F46" s="26">
        <v>-17.368894378138851</v>
      </c>
      <c r="G46" s="27">
        <f t="shared" si="1"/>
        <v>239.78552610847004</v>
      </c>
      <c r="H46" s="28"/>
      <c r="I46" s="68">
        <v>-159.01450883973001</v>
      </c>
      <c r="J46" s="68">
        <v>-16.746146029999998</v>
      </c>
      <c r="K46" s="26">
        <v>11.865480727639987</v>
      </c>
      <c r="L46" s="27">
        <f t="shared" si="2"/>
        <v>-163.89517414209004</v>
      </c>
      <c r="M46" s="29">
        <f t="shared" si="3"/>
        <v>75.890351966379995</v>
      </c>
      <c r="N46" s="65"/>
      <c r="O46" s="65"/>
    </row>
    <row r="47" spans="1:15" ht="15" x14ac:dyDescent="0.25">
      <c r="A47" s="24">
        <v>8</v>
      </c>
      <c r="B47" s="58">
        <v>1935</v>
      </c>
      <c r="C47" s="30" t="s">
        <v>43</v>
      </c>
      <c r="D47" s="68">
        <v>1.16093227278</v>
      </c>
      <c r="E47" s="68">
        <v>3.7982159999999994E-2</v>
      </c>
      <c r="F47" s="26">
        <v>-0.45559875204000005</v>
      </c>
      <c r="G47" s="27">
        <f t="shared" si="1"/>
        <v>0.7433156807400001</v>
      </c>
      <c r="H47" s="28"/>
      <c r="I47" s="68">
        <v>-0.97827180658000001</v>
      </c>
      <c r="J47" s="68">
        <v>-0.10113608</v>
      </c>
      <c r="K47" s="26">
        <v>0.46652904360000003</v>
      </c>
      <c r="L47" s="27">
        <f t="shared" si="2"/>
        <v>-0.61287884298000006</v>
      </c>
      <c r="M47" s="29">
        <f t="shared" si="3"/>
        <v>0.13043683776000004</v>
      </c>
      <c r="N47" s="65"/>
      <c r="O47" s="65"/>
    </row>
    <row r="48" spans="1:15" ht="15" x14ac:dyDescent="0.25">
      <c r="A48" s="24">
        <v>8</v>
      </c>
      <c r="B48" s="58">
        <v>1940</v>
      </c>
      <c r="C48" s="30" t="s">
        <v>44</v>
      </c>
      <c r="D48" s="68">
        <v>4.5419147033000034</v>
      </c>
      <c r="E48" s="68">
        <v>1.6101380056799983</v>
      </c>
      <c r="F48" s="26">
        <v>-0.86450780900000002</v>
      </c>
      <c r="G48" s="27">
        <f t="shared" si="1"/>
        <v>5.2875448999800012</v>
      </c>
      <c r="H48" s="28"/>
      <c r="I48" s="68">
        <v>-2.13728849614</v>
      </c>
      <c r="J48" s="68">
        <v>-0.85090144999999995</v>
      </c>
      <c r="K48" s="26">
        <v>0.88452765599999994</v>
      </c>
      <c r="L48" s="27">
        <f t="shared" si="2"/>
        <v>-2.1036622901399999</v>
      </c>
      <c r="M48" s="29">
        <f t="shared" si="3"/>
        <v>3.1838826098400013</v>
      </c>
      <c r="N48" s="65"/>
      <c r="O48" s="65"/>
    </row>
    <row r="49" spans="1:15" ht="15" x14ac:dyDescent="0.25">
      <c r="A49" s="24">
        <v>8</v>
      </c>
      <c r="B49" s="58">
        <v>1945</v>
      </c>
      <c r="C49" s="30" t="s">
        <v>45</v>
      </c>
      <c r="D49" s="68">
        <v>6.3545976448800019</v>
      </c>
      <c r="E49" s="68">
        <v>1.2313141786199995</v>
      </c>
      <c r="F49" s="26">
        <v>-0.70219993716000062</v>
      </c>
      <c r="G49" s="27">
        <f t="shared" si="1"/>
        <v>6.8837118863400013</v>
      </c>
      <c r="H49" s="28"/>
      <c r="I49" s="68">
        <v>-3.2122541380200005</v>
      </c>
      <c r="J49" s="68">
        <v>-1.31341683</v>
      </c>
      <c r="K49" s="26">
        <v>0.70219993716000062</v>
      </c>
      <c r="L49" s="27">
        <f t="shared" si="2"/>
        <v>-3.8234710308599995</v>
      </c>
      <c r="M49" s="29">
        <f t="shared" si="3"/>
        <v>3.0602408554800018</v>
      </c>
      <c r="N49" s="65"/>
      <c r="O49" s="65"/>
    </row>
    <row r="50" spans="1:15" ht="15" x14ac:dyDescent="0.25">
      <c r="A50" s="24">
        <v>8</v>
      </c>
      <c r="B50" s="58">
        <v>1950</v>
      </c>
      <c r="C50" s="30" t="s">
        <v>46</v>
      </c>
      <c r="D50" s="68">
        <v>112.30509967273809</v>
      </c>
      <c r="E50" s="68">
        <v>26.471583260479985</v>
      </c>
      <c r="F50" s="26">
        <v>-7.0569953165780639</v>
      </c>
      <c r="G50" s="27">
        <f t="shared" si="1"/>
        <v>131.71968761664002</v>
      </c>
      <c r="H50" s="28"/>
      <c r="I50" s="68">
        <v>-58.426358218750011</v>
      </c>
      <c r="J50" s="68">
        <v>-18.347450129999999</v>
      </c>
      <c r="K50" s="26">
        <v>6.965121283570002</v>
      </c>
      <c r="L50" s="27">
        <f t="shared" si="2"/>
        <v>-69.80868706518001</v>
      </c>
      <c r="M50" s="29">
        <f t="shared" si="3"/>
        <v>61.911000551460006</v>
      </c>
      <c r="N50" s="65"/>
      <c r="O50" s="65"/>
    </row>
    <row r="51" spans="1:15" ht="15" x14ac:dyDescent="0.25">
      <c r="A51" s="24">
        <v>8</v>
      </c>
      <c r="B51" s="58">
        <v>1955</v>
      </c>
      <c r="C51" s="30" t="s">
        <v>47</v>
      </c>
      <c r="D51" s="68">
        <v>27.923693679070002</v>
      </c>
      <c r="E51" s="68">
        <v>7.3143266536599993</v>
      </c>
      <c r="F51" s="26"/>
      <c r="G51" s="27">
        <f t="shared" si="1"/>
        <v>35.238020332730002</v>
      </c>
      <c r="H51" s="28"/>
      <c r="I51" s="68">
        <v>-36.651224286435642</v>
      </c>
      <c r="J51" s="68">
        <v>-0.48447537253435846</v>
      </c>
      <c r="K51" s="26"/>
      <c r="L51" s="27">
        <f t="shared" si="2"/>
        <v>-37.135699658969997</v>
      </c>
      <c r="M51" s="29">
        <f t="shared" si="3"/>
        <v>-1.8976793262399951</v>
      </c>
      <c r="N51" s="65"/>
      <c r="O51" s="65"/>
    </row>
    <row r="52" spans="1:15" ht="15" x14ac:dyDescent="0.25">
      <c r="A52" s="32">
        <v>8</v>
      </c>
      <c r="B52" s="74">
        <v>1960</v>
      </c>
      <c r="C52" s="73" t="s">
        <v>48</v>
      </c>
      <c r="D52" s="68">
        <v>2.8648993861800003</v>
      </c>
      <c r="E52" s="68">
        <v>0.10695276131999999</v>
      </c>
      <c r="F52" s="26">
        <v>-0.32821268831999995</v>
      </c>
      <c r="G52" s="27">
        <f t="shared" si="1"/>
        <v>2.6436394591800005</v>
      </c>
      <c r="H52" s="28"/>
      <c r="I52" s="68">
        <v>-1.5796672002000003</v>
      </c>
      <c r="J52" s="68">
        <v>-0.52908932999999991</v>
      </c>
      <c r="K52" s="26">
        <v>0.32821268831999995</v>
      </c>
      <c r="L52" s="27">
        <f t="shared" si="2"/>
        <v>-1.7805438418800001</v>
      </c>
      <c r="M52" s="29">
        <f t="shared" si="3"/>
        <v>0.8630956173000004</v>
      </c>
      <c r="N52" s="65"/>
      <c r="O52" s="65"/>
    </row>
    <row r="53" spans="1:15" ht="25.5" x14ac:dyDescent="0.25">
      <c r="A53" s="33">
        <v>47</v>
      </c>
      <c r="B53" s="74">
        <v>1970</v>
      </c>
      <c r="C53" s="30" t="s">
        <v>49</v>
      </c>
      <c r="D53" s="68">
        <v>0</v>
      </c>
      <c r="E53" s="68"/>
      <c r="F53" s="26"/>
      <c r="G53" s="27">
        <f t="shared" si="1"/>
        <v>0</v>
      </c>
      <c r="H53" s="28"/>
      <c r="I53" s="68">
        <v>0</v>
      </c>
      <c r="J53" s="68"/>
      <c r="K53" s="26"/>
      <c r="L53" s="27">
        <f t="shared" si="2"/>
        <v>0</v>
      </c>
      <c r="M53" s="29">
        <f t="shared" si="3"/>
        <v>0</v>
      </c>
      <c r="N53" s="65"/>
      <c r="O53" s="65"/>
    </row>
    <row r="54" spans="1:15" ht="25.5" x14ac:dyDescent="0.25">
      <c r="A54" s="24">
        <v>47</v>
      </c>
      <c r="B54" s="58">
        <v>1975</v>
      </c>
      <c r="C54" s="30" t="s">
        <v>50</v>
      </c>
      <c r="D54" s="68">
        <v>0</v>
      </c>
      <c r="E54" s="68"/>
      <c r="F54" s="26"/>
      <c r="G54" s="27">
        <f t="shared" si="1"/>
        <v>0</v>
      </c>
      <c r="H54" s="28"/>
      <c r="I54" s="68">
        <v>0</v>
      </c>
      <c r="J54" s="68"/>
      <c r="K54" s="26"/>
      <c r="L54" s="27">
        <f t="shared" si="2"/>
        <v>0</v>
      </c>
      <c r="M54" s="29">
        <f t="shared" si="3"/>
        <v>0</v>
      </c>
      <c r="N54" s="65"/>
      <c r="O54" s="65"/>
    </row>
    <row r="55" spans="1:15" ht="15" x14ac:dyDescent="0.25">
      <c r="A55" s="24">
        <v>47</v>
      </c>
      <c r="B55" s="58">
        <v>1980</v>
      </c>
      <c r="C55" s="30" t="s">
        <v>51</v>
      </c>
      <c r="D55" s="68">
        <v>99.32334272368</v>
      </c>
      <c r="E55" s="68">
        <v>11.526296156919999</v>
      </c>
      <c r="F55" s="26">
        <v>0.33432418360999994</v>
      </c>
      <c r="G55" s="27">
        <f t="shared" si="1"/>
        <v>111.18396306420999</v>
      </c>
      <c r="H55" s="28"/>
      <c r="I55" s="68">
        <v>-29.063047067964707</v>
      </c>
      <c r="J55" s="68">
        <v>-25.906727212625295</v>
      </c>
      <c r="K55" s="26">
        <v>0</v>
      </c>
      <c r="L55" s="27">
        <f t="shared" si="2"/>
        <v>-54.969774280590002</v>
      </c>
      <c r="M55" s="29">
        <f t="shared" si="3"/>
        <v>56.214188783619988</v>
      </c>
      <c r="N55" s="65"/>
      <c r="O55" s="65"/>
    </row>
    <row r="56" spans="1:15" ht="15" x14ac:dyDescent="0.25">
      <c r="A56" s="24">
        <v>47</v>
      </c>
      <c r="B56" s="58">
        <v>1985</v>
      </c>
      <c r="C56" s="30" t="s">
        <v>52</v>
      </c>
      <c r="D56" s="68">
        <v>13.75018191</v>
      </c>
      <c r="E56" s="68">
        <v>0.41381671999999992</v>
      </c>
      <c r="F56" s="26"/>
      <c r="G56" s="27">
        <f t="shared" si="1"/>
        <v>14.16399863</v>
      </c>
      <c r="H56" s="28"/>
      <c r="I56" s="68">
        <v>-5.9372568399999999</v>
      </c>
      <c r="J56" s="68">
        <v>-1.1357504700000001</v>
      </c>
      <c r="K56" s="26"/>
      <c r="L56" s="27">
        <f t="shared" si="2"/>
        <v>-7.0730073099999995</v>
      </c>
      <c r="M56" s="29">
        <f t="shared" si="3"/>
        <v>7.0909913200000005</v>
      </c>
      <c r="N56" s="65"/>
      <c r="O56" s="65"/>
    </row>
    <row r="57" spans="1:15" ht="15" x14ac:dyDescent="0.25">
      <c r="A57" s="33">
        <v>47</v>
      </c>
      <c r="B57" s="58">
        <v>1990</v>
      </c>
      <c r="C57" s="75" t="s">
        <v>53</v>
      </c>
      <c r="D57" s="68">
        <v>10.279234755300001</v>
      </c>
      <c r="E57" s="68"/>
      <c r="F57" s="26">
        <v>-0.19826898815999999</v>
      </c>
      <c r="G57" s="27">
        <f t="shared" si="1"/>
        <v>10.08096576714</v>
      </c>
      <c r="H57" s="28"/>
      <c r="I57" s="68">
        <v>-4.8239319128000009</v>
      </c>
      <c r="J57" s="68">
        <v>-0.53511945999999999</v>
      </c>
      <c r="K57" s="26">
        <v>0.19826898815999999</v>
      </c>
      <c r="L57" s="27">
        <f t="shared" si="2"/>
        <v>-5.1607823846400009</v>
      </c>
      <c r="M57" s="29">
        <f t="shared" si="3"/>
        <v>4.9201833824999994</v>
      </c>
      <c r="N57" s="65"/>
      <c r="O57" s="65"/>
    </row>
    <row r="58" spans="1:15" ht="15" x14ac:dyDescent="0.25">
      <c r="A58" s="24">
        <v>47</v>
      </c>
      <c r="B58" s="57">
        <v>1995</v>
      </c>
      <c r="C58" s="31" t="s">
        <v>54</v>
      </c>
      <c r="D58" s="68">
        <v>0</v>
      </c>
      <c r="E58" s="68"/>
      <c r="F58" s="26"/>
      <c r="G58" s="27">
        <f t="shared" si="1"/>
        <v>0</v>
      </c>
      <c r="H58" s="28"/>
      <c r="I58" s="68">
        <v>0</v>
      </c>
      <c r="J58" s="68"/>
      <c r="K58" s="26"/>
      <c r="L58" s="27">
        <f t="shared" si="2"/>
        <v>0</v>
      </c>
      <c r="M58" s="29">
        <f t="shared" si="3"/>
        <v>0</v>
      </c>
      <c r="N58" s="65"/>
      <c r="O58" s="65"/>
    </row>
    <row r="59" spans="1:15" ht="15" x14ac:dyDescent="0.25">
      <c r="A59" s="24">
        <v>47</v>
      </c>
      <c r="B59" s="57">
        <v>2440</v>
      </c>
      <c r="C59" s="31" t="s">
        <v>55</v>
      </c>
      <c r="D59" s="68">
        <v>0</v>
      </c>
      <c r="E59" s="68"/>
      <c r="F59" s="26"/>
      <c r="G59" s="27">
        <f t="shared" si="1"/>
        <v>0</v>
      </c>
      <c r="I59" s="68">
        <v>0</v>
      </c>
      <c r="J59" s="68"/>
      <c r="K59" s="26"/>
      <c r="L59" s="27">
        <f t="shared" si="2"/>
        <v>0</v>
      </c>
      <c r="M59" s="29">
        <f t="shared" si="3"/>
        <v>0</v>
      </c>
      <c r="N59" s="65"/>
      <c r="O59" s="65"/>
    </row>
    <row r="60" spans="1:15" ht="15" x14ac:dyDescent="0.25">
      <c r="A60" s="35"/>
      <c r="B60" s="60"/>
      <c r="C60" s="36"/>
      <c r="D60" s="69"/>
      <c r="E60" s="69"/>
      <c r="F60" s="37"/>
      <c r="G60" s="27">
        <f t="shared" si="1"/>
        <v>0</v>
      </c>
      <c r="I60" s="69"/>
      <c r="J60" s="69"/>
      <c r="K60" s="37"/>
      <c r="L60" s="27">
        <f t="shared" si="2"/>
        <v>0</v>
      </c>
      <c r="M60" s="29">
        <f t="shared" si="3"/>
        <v>0</v>
      </c>
      <c r="N60" s="65"/>
      <c r="O60" s="65"/>
    </row>
    <row r="61" spans="1:15" x14ac:dyDescent="0.2">
      <c r="A61" s="35"/>
      <c r="B61" s="60"/>
      <c r="C61" s="38" t="s">
        <v>56</v>
      </c>
      <c r="D61" s="82">
        <f>SUM(D17:D60)</f>
        <v>9832.0146712963688</v>
      </c>
      <c r="E61" s="82">
        <f>SUM(E17:E60)</f>
        <v>755.33033253882047</v>
      </c>
      <c r="F61" s="82">
        <f>SUM(F17:F60)</f>
        <v>-54.246101705189979</v>
      </c>
      <c r="G61" s="82">
        <f>SUM(G17:G60)</f>
        <v>10533.098902129996</v>
      </c>
      <c r="H61" s="70"/>
      <c r="I61" s="82">
        <f>SUM(I17:I60)</f>
        <v>-3681.9707336147771</v>
      </c>
      <c r="J61" s="82">
        <f t="shared" ref="J61:K61" si="4">SUM(J17:J60)</f>
        <v>-307.98634578817337</v>
      </c>
      <c r="K61" s="82">
        <f t="shared" si="4"/>
        <v>51.32015464294998</v>
      </c>
      <c r="L61" s="82">
        <f>SUM(L17:L60)</f>
        <v>-3938.6369247600001</v>
      </c>
      <c r="M61" s="70">
        <f t="shared" ref="M61" si="5">SUM(M17:M60)</f>
        <v>6594.461977369996</v>
      </c>
      <c r="N61" s="65"/>
      <c r="O61" s="65"/>
    </row>
    <row r="62" spans="1:15" ht="37.5" x14ac:dyDescent="0.25">
      <c r="A62" s="35"/>
      <c r="B62" s="60"/>
      <c r="C62" s="40" t="s">
        <v>57</v>
      </c>
      <c r="D62" s="90"/>
      <c r="E62" s="91"/>
      <c r="F62" s="91"/>
      <c r="G62" s="71">
        <f>D62+E62+F62</f>
        <v>0</v>
      </c>
      <c r="H62" s="92"/>
      <c r="I62" s="91"/>
      <c r="J62" s="91"/>
      <c r="K62" s="91"/>
      <c r="L62" s="71">
        <f t="shared" ref="L62:L63" si="6">I62+J62+K62</f>
        <v>0</v>
      </c>
      <c r="M62" s="93">
        <f t="shared" ref="M62" si="7">G62+L62</f>
        <v>0</v>
      </c>
      <c r="N62" s="65"/>
      <c r="O62" s="65"/>
    </row>
    <row r="63" spans="1:15" ht="25.5" x14ac:dyDescent="0.25">
      <c r="A63" s="35"/>
      <c r="B63" s="60"/>
      <c r="C63" s="41" t="s">
        <v>58</v>
      </c>
      <c r="D63" s="90">
        <v>-28.763532305248226</v>
      </c>
      <c r="E63" s="91">
        <v>-14.4400311364</v>
      </c>
      <c r="F63" s="91"/>
      <c r="G63" s="71">
        <f>D63+E63+F63</f>
        <v>-43.203563441648228</v>
      </c>
      <c r="H63" s="92"/>
      <c r="I63" s="91">
        <v>2.0385490443422976</v>
      </c>
      <c r="J63" s="91">
        <v>1.9107488171316387</v>
      </c>
      <c r="K63" s="91"/>
      <c r="L63" s="71">
        <f t="shared" si="6"/>
        <v>3.9492978614739362</v>
      </c>
      <c r="M63" s="93">
        <f t="shared" si="3"/>
        <v>-39.254265580174291</v>
      </c>
      <c r="N63" s="65"/>
      <c r="O63" s="65"/>
    </row>
    <row r="64" spans="1:15" x14ac:dyDescent="0.2">
      <c r="A64" s="35"/>
      <c r="B64" s="60"/>
      <c r="C64" s="38" t="s">
        <v>59</v>
      </c>
      <c r="D64" s="81">
        <f>SUM(D61:D63)</f>
        <v>9803.2511389911197</v>
      </c>
      <c r="E64" s="81">
        <f t="shared" ref="E64:G64" si="8">SUM(E61:E63)</f>
        <v>740.8903014024205</v>
      </c>
      <c r="F64" s="81">
        <f t="shared" si="8"/>
        <v>-54.246101705189979</v>
      </c>
      <c r="G64" s="82">
        <f t="shared" si="8"/>
        <v>10489.895338688348</v>
      </c>
      <c r="H64" s="81"/>
      <c r="I64" s="81">
        <f>SUM(I61:I63)</f>
        <v>-3679.9321845704349</v>
      </c>
      <c r="J64" s="81">
        <f t="shared" ref="J64:M64" si="9">SUM(J61:J63)</f>
        <v>-306.0755969710417</v>
      </c>
      <c r="K64" s="81">
        <f t="shared" si="9"/>
        <v>51.32015464294998</v>
      </c>
      <c r="L64" s="82">
        <f>SUM(L61:L63)</f>
        <v>-3934.6876268985261</v>
      </c>
      <c r="M64" s="81">
        <f t="shared" si="9"/>
        <v>6555.2077117898216</v>
      </c>
      <c r="N64" s="65"/>
      <c r="O64" s="65"/>
    </row>
    <row r="65" spans="1:14" ht="15" x14ac:dyDescent="0.25">
      <c r="A65" s="35"/>
      <c r="B65" s="60"/>
      <c r="C65" s="106" t="s">
        <v>60</v>
      </c>
      <c r="D65" s="107"/>
      <c r="E65" s="107"/>
      <c r="F65" s="107"/>
      <c r="G65" s="107"/>
      <c r="H65" s="107"/>
      <c r="I65" s="108"/>
      <c r="J65" s="37"/>
      <c r="K65" s="42"/>
      <c r="L65" s="43"/>
      <c r="M65" s="44"/>
    </row>
    <row r="66" spans="1:14" ht="15" x14ac:dyDescent="0.25">
      <c r="A66" s="35"/>
      <c r="B66" s="60"/>
      <c r="C66" s="106" t="s">
        <v>61</v>
      </c>
      <c r="D66" s="107"/>
      <c r="E66" s="107"/>
      <c r="F66" s="107"/>
      <c r="G66" s="107"/>
      <c r="H66" s="107"/>
      <c r="I66" s="108"/>
      <c r="J66" s="39">
        <f>J64+J65</f>
        <v>-306.0755969710417</v>
      </c>
      <c r="K66" s="42"/>
      <c r="L66" s="43"/>
      <c r="M66" s="44"/>
    </row>
    <row r="68" spans="1:14" x14ac:dyDescent="0.2">
      <c r="I68" s="45" t="s">
        <v>62</v>
      </c>
      <c r="J68" s="46"/>
    </row>
    <row r="69" spans="1:14" ht="15" x14ac:dyDescent="0.25">
      <c r="A69" s="35">
        <v>10</v>
      </c>
      <c r="B69" s="60"/>
      <c r="C69" s="36" t="s">
        <v>63</v>
      </c>
      <c r="I69" s="46" t="s">
        <v>63</v>
      </c>
      <c r="J69" s="46"/>
      <c r="K69" s="47"/>
    </row>
    <row r="70" spans="1:14" ht="15" x14ac:dyDescent="0.25">
      <c r="A70" s="35">
        <v>8</v>
      </c>
      <c r="B70" s="60"/>
      <c r="C70" s="36" t="s">
        <v>43</v>
      </c>
      <c r="I70" s="46" t="s">
        <v>43</v>
      </c>
      <c r="J70" s="46"/>
      <c r="K70" s="48"/>
    </row>
    <row r="71" spans="1:14" ht="15" x14ac:dyDescent="0.25">
      <c r="I71" s="49" t="s">
        <v>64</v>
      </c>
      <c r="K71" s="50">
        <f>J66-K69-K70</f>
        <v>-306.0755969710417</v>
      </c>
      <c r="L71" s="65"/>
    </row>
    <row r="72" spans="1:14" x14ac:dyDescent="0.2">
      <c r="N72" s="51"/>
    </row>
    <row r="73" spans="1:14" x14ac:dyDescent="0.2">
      <c r="A73" s="52" t="s">
        <v>65</v>
      </c>
      <c r="C73" s="66"/>
      <c r="N73" s="51"/>
    </row>
    <row r="75" spans="1:14" x14ac:dyDescent="0.2">
      <c r="A75" s="1">
        <v>1</v>
      </c>
      <c r="B75" s="101" t="s">
        <v>66</v>
      </c>
      <c r="C75" s="101"/>
      <c r="D75" s="101"/>
      <c r="E75" s="101"/>
      <c r="F75" s="101"/>
      <c r="G75" s="101"/>
      <c r="H75" s="101"/>
      <c r="I75" s="101"/>
      <c r="J75" s="101"/>
      <c r="K75" s="101"/>
      <c r="L75" s="101"/>
      <c r="M75" s="101"/>
    </row>
    <row r="76" spans="1:14" x14ac:dyDescent="0.2">
      <c r="B76" s="101"/>
      <c r="C76" s="101"/>
      <c r="D76" s="101"/>
      <c r="E76" s="101"/>
      <c r="F76" s="101"/>
      <c r="G76" s="101"/>
      <c r="H76" s="101"/>
      <c r="I76" s="101"/>
      <c r="J76" s="101"/>
      <c r="K76" s="101"/>
      <c r="L76" s="101"/>
      <c r="M76" s="101"/>
    </row>
    <row r="77" spans="1:14" ht="12.75" customHeight="1" x14ac:dyDescent="0.2"/>
    <row r="78" spans="1:14" x14ac:dyDescent="0.2">
      <c r="A78" s="1">
        <v>2</v>
      </c>
      <c r="B78" s="99" t="s">
        <v>67</v>
      </c>
      <c r="C78" s="99"/>
      <c r="D78" s="99"/>
      <c r="E78" s="99"/>
      <c r="F78" s="99"/>
      <c r="G78" s="99"/>
      <c r="H78" s="99"/>
      <c r="I78" s="99"/>
      <c r="J78" s="99"/>
      <c r="K78" s="99"/>
      <c r="L78" s="99"/>
      <c r="M78" s="99"/>
    </row>
    <row r="79" spans="1:14" x14ac:dyDescent="0.2">
      <c r="B79" s="99"/>
      <c r="C79" s="99"/>
      <c r="D79" s="99"/>
      <c r="E79" s="99"/>
      <c r="F79" s="99"/>
      <c r="G79" s="99"/>
      <c r="H79" s="99"/>
      <c r="I79" s="99"/>
      <c r="J79" s="99"/>
      <c r="K79" s="99"/>
      <c r="L79" s="99"/>
      <c r="M79" s="99"/>
    </row>
    <row r="81" spans="1:13" x14ac:dyDescent="0.2">
      <c r="A81" s="1">
        <v>3</v>
      </c>
      <c r="B81" s="100" t="s">
        <v>68</v>
      </c>
      <c r="C81" s="100"/>
      <c r="D81" s="100"/>
      <c r="E81" s="100"/>
      <c r="F81" s="100"/>
      <c r="G81" s="100"/>
      <c r="H81" s="100"/>
      <c r="I81" s="100"/>
      <c r="J81" s="100"/>
      <c r="K81" s="100"/>
      <c r="L81" s="100"/>
      <c r="M81" s="100"/>
    </row>
    <row r="83" spans="1:13" x14ac:dyDescent="0.2">
      <c r="A83" s="1">
        <v>4</v>
      </c>
      <c r="B83" s="61" t="s">
        <v>69</v>
      </c>
      <c r="C83" s="11"/>
    </row>
    <row r="85" spans="1:13" x14ac:dyDescent="0.2">
      <c r="A85" s="1">
        <v>5</v>
      </c>
      <c r="B85" s="62" t="s">
        <v>70</v>
      </c>
    </row>
    <row r="87" spans="1:13" x14ac:dyDescent="0.2">
      <c r="A87" s="1">
        <v>6</v>
      </c>
      <c r="B87" s="100" t="s">
        <v>71</v>
      </c>
      <c r="C87" s="100"/>
      <c r="D87" s="100"/>
      <c r="E87" s="100"/>
      <c r="F87" s="100"/>
      <c r="G87" s="100"/>
      <c r="H87" s="100"/>
      <c r="I87" s="100"/>
      <c r="J87" s="100"/>
      <c r="K87" s="100"/>
      <c r="L87" s="100"/>
      <c r="M87" s="100"/>
    </row>
    <row r="88" spans="1:13" x14ac:dyDescent="0.2">
      <c r="B88" s="100"/>
      <c r="C88" s="100"/>
      <c r="D88" s="100"/>
      <c r="E88" s="100"/>
      <c r="F88" s="100"/>
      <c r="G88" s="100"/>
      <c r="H88" s="100"/>
      <c r="I88" s="100"/>
      <c r="J88" s="100"/>
      <c r="K88" s="100"/>
      <c r="L88" s="100"/>
      <c r="M88" s="100"/>
    </row>
    <row r="89" spans="1:13" x14ac:dyDescent="0.2">
      <c r="B89" s="100"/>
      <c r="C89" s="100"/>
      <c r="D89" s="100"/>
      <c r="E89" s="100"/>
      <c r="F89" s="100"/>
      <c r="G89" s="100"/>
      <c r="H89" s="100"/>
      <c r="I89" s="100"/>
      <c r="J89" s="100"/>
      <c r="K89" s="100"/>
      <c r="L89" s="100"/>
      <c r="M89" s="100"/>
    </row>
    <row r="91" spans="1:13" x14ac:dyDescent="0.2">
      <c r="B91" s="101"/>
      <c r="C91" s="101"/>
      <c r="D91" s="101"/>
      <c r="E91" s="101"/>
      <c r="F91" s="101"/>
      <c r="G91" s="101"/>
      <c r="H91" s="101"/>
      <c r="I91" s="101"/>
      <c r="J91" s="101"/>
      <c r="K91" s="101"/>
      <c r="L91" s="101"/>
      <c r="M91" s="101"/>
    </row>
    <row r="92" spans="1:13" x14ac:dyDescent="0.2">
      <c r="B92" s="101"/>
      <c r="C92" s="101"/>
      <c r="D92" s="101"/>
      <c r="E92" s="101"/>
      <c r="F92" s="101"/>
      <c r="G92" s="101"/>
      <c r="H92" s="101"/>
      <c r="I92" s="101"/>
      <c r="J92" s="101"/>
      <c r="K92" s="101"/>
      <c r="L92" s="101"/>
      <c r="M92" s="101"/>
    </row>
  </sheetData>
  <mergeCells count="10">
    <mergeCell ref="B78:M79"/>
    <mergeCell ref="B81:M81"/>
    <mergeCell ref="B87:M89"/>
    <mergeCell ref="B91:M92"/>
    <mergeCell ref="A9:M9"/>
    <mergeCell ref="A10:M10"/>
    <mergeCell ref="D15:G15"/>
    <mergeCell ref="C65:I65"/>
    <mergeCell ref="C66:I66"/>
    <mergeCell ref="B75:M76"/>
  </mergeCells>
  <dataValidations disablePrompts="1"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pageSetup scale="50" fitToHeight="0" orientation="portrait" r:id="rId1"/>
  <headerFooter>
    <oddHeader>&amp;R&amp;"Times New Roman,Regular"&amp;10Filed: 2017-05-05
EB-2017-0049
Supplemantary Evidence
Exhibit D2-1-2
Attachment 1
Page &amp;P of &amp;N</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O92"/>
  <sheetViews>
    <sheetView showGridLines="0" view="pageBreakPreview" zoomScale="60" zoomScaleNormal="85" workbookViewId="0">
      <pane xSplit="3" ySplit="16" topLeftCell="D17" activePane="bottomRight" state="frozen"/>
      <selection activeCell="C41" sqref="C41:C43"/>
      <selection pane="topRight" activeCell="C41" sqref="C41:C43"/>
      <selection pane="bottomLeft" activeCell="C41" sqref="C41:C43"/>
      <selection pane="bottomRight" activeCell="O67" sqref="O67"/>
    </sheetView>
  </sheetViews>
  <sheetFormatPr defaultColWidth="9.140625" defaultRowHeight="12.75" x14ac:dyDescent="0.2"/>
  <cols>
    <col min="1" max="1" width="7.7109375" style="1" customWidth="1"/>
    <col min="2" max="2" width="10.140625" style="55" customWidth="1"/>
    <col min="3" max="3" width="37.85546875" style="2" customWidth="1"/>
    <col min="4" max="4" width="14.42578125" style="66" customWidth="1"/>
    <col min="5" max="5" width="13" style="2" customWidth="1"/>
    <col min="6" max="6" width="11.7109375" style="2" customWidth="1"/>
    <col min="7" max="7" width="13.5703125" style="2" customWidth="1"/>
    <col min="8" max="8" width="1.7109375" style="3"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ht="13.15" hidden="1" x14ac:dyDescent="0.25">
      <c r="L1" s="4" t="s">
        <v>0</v>
      </c>
      <c r="M1" s="5">
        <v>0</v>
      </c>
    </row>
    <row r="2" spans="1:13" ht="13.15" hidden="1" x14ac:dyDescent="0.25">
      <c r="L2" s="4" t="s">
        <v>1</v>
      </c>
      <c r="M2" s="6"/>
    </row>
    <row r="3" spans="1:13" ht="13.15" hidden="1" x14ac:dyDescent="0.25">
      <c r="L3" s="4" t="s">
        <v>2</v>
      </c>
      <c r="M3" s="6"/>
    </row>
    <row r="4" spans="1:13" ht="13.15" hidden="1" x14ac:dyDescent="0.25">
      <c r="L4" s="4" t="s">
        <v>3</v>
      </c>
      <c r="M4" s="6"/>
    </row>
    <row r="5" spans="1:13" ht="13.15" hidden="1" x14ac:dyDescent="0.25">
      <c r="L5" s="4" t="s">
        <v>4</v>
      </c>
      <c r="M5" s="7"/>
    </row>
    <row r="6" spans="1:13" ht="13.15" hidden="1" x14ac:dyDescent="0.25">
      <c r="L6" s="4"/>
      <c r="M6" s="8"/>
    </row>
    <row r="7" spans="1:13" ht="13.15" hidden="1" x14ac:dyDescent="0.25">
      <c r="L7" s="4" t="s">
        <v>5</v>
      </c>
      <c r="M7" s="7"/>
    </row>
    <row r="9" spans="1:13" ht="17.45" x14ac:dyDescent="0.25">
      <c r="A9" s="102" t="s">
        <v>6</v>
      </c>
      <c r="B9" s="102"/>
      <c r="C9" s="102"/>
      <c r="D9" s="102"/>
      <c r="E9" s="102"/>
      <c r="F9" s="102"/>
      <c r="G9" s="102"/>
      <c r="H9" s="102"/>
      <c r="I9" s="102"/>
      <c r="J9" s="102"/>
      <c r="K9" s="102"/>
      <c r="L9" s="102"/>
      <c r="M9" s="102"/>
    </row>
    <row r="10" spans="1:13" ht="19.149999999999999" x14ac:dyDescent="0.25">
      <c r="A10" s="102" t="s">
        <v>7</v>
      </c>
      <c r="B10" s="102"/>
      <c r="C10" s="102"/>
      <c r="D10" s="102"/>
      <c r="E10" s="102"/>
      <c r="F10" s="102"/>
      <c r="G10" s="102"/>
      <c r="H10" s="102"/>
      <c r="I10" s="102"/>
      <c r="J10" s="102"/>
      <c r="K10" s="102"/>
      <c r="L10" s="102"/>
      <c r="M10" s="102"/>
    </row>
    <row r="11" spans="1:13" ht="13.15" x14ac:dyDescent="0.25">
      <c r="H11" s="2"/>
    </row>
    <row r="12" spans="1:13" ht="14.45" x14ac:dyDescent="0.25">
      <c r="E12" s="9" t="s">
        <v>8</v>
      </c>
      <c r="F12" s="10" t="s">
        <v>9</v>
      </c>
      <c r="H12" s="2"/>
    </row>
    <row r="13" spans="1:13" ht="13.9" x14ac:dyDescent="0.25">
      <c r="C13" s="11"/>
      <c r="E13" s="9" t="s">
        <v>10</v>
      </c>
      <c r="F13" s="12">
        <v>2016</v>
      </c>
      <c r="G13" s="13"/>
    </row>
    <row r="15" spans="1:13" ht="13.15" x14ac:dyDescent="0.25">
      <c r="D15" s="103" t="s">
        <v>11</v>
      </c>
      <c r="E15" s="104"/>
      <c r="F15" s="104"/>
      <c r="G15" s="105"/>
      <c r="I15" s="14"/>
      <c r="J15" s="15" t="s">
        <v>12</v>
      </c>
      <c r="K15" s="15"/>
      <c r="L15" s="16"/>
      <c r="M15" s="3"/>
    </row>
    <row r="16" spans="1:13" ht="28.9" x14ac:dyDescent="0.25">
      <c r="A16" s="17" t="s">
        <v>13</v>
      </c>
      <c r="B16" s="56" t="s">
        <v>14</v>
      </c>
      <c r="C16" s="18" t="s">
        <v>15</v>
      </c>
      <c r="D16" s="67" t="s">
        <v>16</v>
      </c>
      <c r="E16" s="19" t="s">
        <v>17</v>
      </c>
      <c r="F16" s="19" t="s">
        <v>18</v>
      </c>
      <c r="G16" s="17" t="s">
        <v>19</v>
      </c>
      <c r="H16" s="20"/>
      <c r="I16" s="21" t="s">
        <v>16</v>
      </c>
      <c r="J16" s="22" t="s">
        <v>20</v>
      </c>
      <c r="K16" s="22" t="s">
        <v>18</v>
      </c>
      <c r="L16" s="23" t="s">
        <v>19</v>
      </c>
      <c r="M16" s="17" t="s">
        <v>21</v>
      </c>
    </row>
    <row r="17" spans="1:15" ht="15" x14ac:dyDescent="0.25">
      <c r="A17" s="24">
        <v>12</v>
      </c>
      <c r="B17" s="58">
        <v>1610</v>
      </c>
      <c r="C17" s="73" t="s">
        <v>72</v>
      </c>
      <c r="D17" s="68">
        <v>381.23043511380001</v>
      </c>
      <c r="E17" s="68">
        <v>0.39153872911767368</v>
      </c>
      <c r="F17" s="26">
        <v>-7.8148875432900002</v>
      </c>
      <c r="G17" s="27">
        <f>D17+E17+F17</f>
        <v>373.80708629962766</v>
      </c>
      <c r="H17" s="76"/>
      <c r="I17" s="68">
        <v>-157.16624302043002</v>
      </c>
      <c r="J17" s="68">
        <v>-35.25856239230589</v>
      </c>
      <c r="K17" s="26">
        <v>7.8148875432900002</v>
      </c>
      <c r="L17" s="27">
        <f>I17+J17+K17</f>
        <v>-184.60991786944589</v>
      </c>
      <c r="M17" s="29">
        <f t="shared" ref="M17" si="0">G17+L17</f>
        <v>189.19716843018176</v>
      </c>
      <c r="N17" s="65"/>
      <c r="O17" s="65"/>
    </row>
    <row r="18" spans="1:15" ht="25.5" x14ac:dyDescent="0.25">
      <c r="A18" s="24">
        <v>12</v>
      </c>
      <c r="B18" s="58">
        <v>1611</v>
      </c>
      <c r="C18" s="73" t="s">
        <v>22</v>
      </c>
      <c r="D18" s="68">
        <v>0</v>
      </c>
      <c r="E18" s="68">
        <v>0</v>
      </c>
      <c r="F18" s="26">
        <v>0</v>
      </c>
      <c r="G18" s="27">
        <f t="shared" ref="G18:G60" si="1">D18+E18+F18</f>
        <v>0</v>
      </c>
      <c r="H18" s="77"/>
      <c r="I18" s="68">
        <v>0</v>
      </c>
      <c r="J18" s="68">
        <v>0</v>
      </c>
      <c r="K18" s="26">
        <v>0</v>
      </c>
      <c r="L18" s="27">
        <f t="shared" ref="L18:L60" si="2">I18+J18+K18</f>
        <v>0</v>
      </c>
      <c r="M18" s="29">
        <f>G18+L18</f>
        <v>0</v>
      </c>
      <c r="N18" s="65"/>
      <c r="O18" s="65"/>
    </row>
    <row r="19" spans="1:15" ht="25.5" x14ac:dyDescent="0.25">
      <c r="A19" s="24" t="s">
        <v>23</v>
      </c>
      <c r="B19" s="58">
        <v>1612</v>
      </c>
      <c r="C19" s="73" t="s">
        <v>24</v>
      </c>
      <c r="D19" s="68">
        <v>0</v>
      </c>
      <c r="E19" s="68">
        <v>0</v>
      </c>
      <c r="F19" s="26">
        <v>0</v>
      </c>
      <c r="G19" s="27">
        <f t="shared" si="1"/>
        <v>0</v>
      </c>
      <c r="H19" s="77"/>
      <c r="I19" s="68">
        <v>0</v>
      </c>
      <c r="J19" s="68">
        <v>0</v>
      </c>
      <c r="K19" s="26">
        <v>0</v>
      </c>
      <c r="L19" s="27">
        <f t="shared" si="2"/>
        <v>0</v>
      </c>
      <c r="M19" s="29">
        <f t="shared" ref="M19:M60" si="3">G19+L19</f>
        <v>0</v>
      </c>
      <c r="N19" s="65"/>
      <c r="O19" s="65"/>
    </row>
    <row r="20" spans="1:15" ht="15" x14ac:dyDescent="0.25">
      <c r="A20" s="24" t="s">
        <v>25</v>
      </c>
      <c r="B20" s="63">
        <v>1615</v>
      </c>
      <c r="C20" s="73" t="s">
        <v>26</v>
      </c>
      <c r="D20" s="68">
        <v>3.3159999999999999E-3</v>
      </c>
      <c r="E20" s="68">
        <v>0</v>
      </c>
      <c r="F20" s="26">
        <v>0</v>
      </c>
      <c r="G20" s="27">
        <f t="shared" ref="G20" si="4">D20+E20+F20</f>
        <v>3.3159999999999999E-3</v>
      </c>
      <c r="H20" s="77"/>
      <c r="I20" s="68">
        <v>0</v>
      </c>
      <c r="J20" s="68">
        <v>0</v>
      </c>
      <c r="K20" s="26">
        <v>0</v>
      </c>
      <c r="L20" s="27">
        <f t="shared" ref="L20" si="5">I20+J20+K20</f>
        <v>0</v>
      </c>
      <c r="M20" s="29">
        <f t="shared" si="3"/>
        <v>3.3159999999999999E-3</v>
      </c>
      <c r="N20" s="65"/>
      <c r="O20" s="65"/>
    </row>
    <row r="21" spans="1:15" ht="15" x14ac:dyDescent="0.25">
      <c r="A21" s="24">
        <v>1</v>
      </c>
      <c r="B21" s="63">
        <v>1620</v>
      </c>
      <c r="C21" s="73" t="s">
        <v>73</v>
      </c>
      <c r="D21" s="68">
        <v>2.1724E-2</v>
      </c>
      <c r="E21" s="68">
        <v>0</v>
      </c>
      <c r="F21" s="26">
        <v>0</v>
      </c>
      <c r="G21" s="27">
        <f t="shared" ref="G21" si="6">D21+E21+F21</f>
        <v>2.1724E-2</v>
      </c>
      <c r="H21" s="77"/>
      <c r="I21" s="68">
        <v>-1.9810040000000001E-2</v>
      </c>
      <c r="J21" s="68">
        <v>-2.6503280000000001E-4</v>
      </c>
      <c r="K21" s="26">
        <v>0</v>
      </c>
      <c r="L21" s="27">
        <f t="shared" ref="L21" si="7">I21+J21+K21</f>
        <v>-2.00750728E-2</v>
      </c>
      <c r="M21" s="29">
        <f t="shared" si="3"/>
        <v>1.6489272000000006E-3</v>
      </c>
      <c r="N21" s="65"/>
      <c r="O21" s="65"/>
    </row>
    <row r="22" spans="1:15" ht="15" x14ac:dyDescent="0.25">
      <c r="A22" s="24">
        <v>6</v>
      </c>
      <c r="B22" s="58">
        <v>1665</v>
      </c>
      <c r="C22" s="73" t="s">
        <v>74</v>
      </c>
      <c r="D22" s="68">
        <v>0.13855429</v>
      </c>
      <c r="E22" s="68">
        <v>0</v>
      </c>
      <c r="F22" s="26">
        <v>0</v>
      </c>
      <c r="G22" s="27">
        <f t="shared" si="1"/>
        <v>0.13855429</v>
      </c>
      <c r="H22" s="77"/>
      <c r="I22" s="68">
        <v>-9.5766009999999999E-2</v>
      </c>
      <c r="J22" s="68">
        <v>-3.145182383E-3</v>
      </c>
      <c r="K22" s="26">
        <v>0</v>
      </c>
      <c r="L22" s="27">
        <f t="shared" si="2"/>
        <v>-9.8911192383000002E-2</v>
      </c>
      <c r="M22" s="29">
        <f t="shared" si="3"/>
        <v>3.9643097616999995E-2</v>
      </c>
      <c r="N22" s="65"/>
      <c r="O22" s="65"/>
    </row>
    <row r="23" spans="1:15" ht="15" x14ac:dyDescent="0.25">
      <c r="A23" s="24">
        <v>17</v>
      </c>
      <c r="B23" s="58">
        <v>1675</v>
      </c>
      <c r="C23" s="73" t="s">
        <v>75</v>
      </c>
      <c r="D23" s="68">
        <v>0.537296</v>
      </c>
      <c r="E23" s="68">
        <v>0</v>
      </c>
      <c r="F23" s="26">
        <v>0</v>
      </c>
      <c r="G23" s="27">
        <f t="shared" si="1"/>
        <v>0.537296</v>
      </c>
      <c r="H23" s="77"/>
      <c r="I23" s="68">
        <v>-0.55421297999999997</v>
      </c>
      <c r="J23" s="68">
        <v>8.6128548799999996E-2</v>
      </c>
      <c r="K23" s="26">
        <v>0</v>
      </c>
      <c r="L23" s="27">
        <f t="shared" si="2"/>
        <v>-0.46808443119999998</v>
      </c>
      <c r="M23" s="29">
        <f t="shared" si="3"/>
        <v>6.9211568800000012E-2</v>
      </c>
      <c r="N23" s="65"/>
      <c r="O23" s="65"/>
    </row>
    <row r="24" spans="1:15" ht="15" x14ac:dyDescent="0.25">
      <c r="A24" s="24">
        <v>17</v>
      </c>
      <c r="B24" s="58">
        <v>1680</v>
      </c>
      <c r="C24" s="73" t="s">
        <v>76</v>
      </c>
      <c r="D24" s="68">
        <v>8.4220000000000007E-3</v>
      </c>
      <c r="E24" s="68">
        <v>0</v>
      </c>
      <c r="F24" s="26">
        <v>0</v>
      </c>
      <c r="G24" s="27">
        <f t="shared" ref="G24" si="8">D24+E24+F24</f>
        <v>8.4220000000000007E-3</v>
      </c>
      <c r="H24" s="77"/>
      <c r="I24" s="68">
        <v>-6.1812500000000001E-3</v>
      </c>
      <c r="J24" s="68">
        <v>-1.5412260000000001E-4</v>
      </c>
      <c r="K24" s="26">
        <v>0</v>
      </c>
      <c r="L24" s="27">
        <f t="shared" ref="L24" si="9">I24+J24+K24</f>
        <v>-6.3353725999999999E-3</v>
      </c>
      <c r="M24" s="29">
        <f t="shared" si="3"/>
        <v>2.0866274000000008E-3</v>
      </c>
      <c r="N24" s="65"/>
      <c r="O24" s="65"/>
    </row>
    <row r="25" spans="1:15" ht="15" x14ac:dyDescent="0.25">
      <c r="A25" s="24" t="s">
        <v>25</v>
      </c>
      <c r="B25" s="58">
        <v>1805</v>
      </c>
      <c r="C25" s="30" t="s">
        <v>26</v>
      </c>
      <c r="D25" s="68">
        <v>59.185290190000003</v>
      </c>
      <c r="E25" s="68">
        <v>0.14447308678200169</v>
      </c>
      <c r="F25" s="26">
        <v>0</v>
      </c>
      <c r="G25" s="27">
        <f t="shared" si="1"/>
        <v>59.329763276782003</v>
      </c>
      <c r="H25" s="77"/>
      <c r="I25" s="68">
        <v>-43.220882070000002</v>
      </c>
      <c r="J25" s="68">
        <v>0.1066635481201038</v>
      </c>
      <c r="K25" s="26">
        <v>0</v>
      </c>
      <c r="L25" s="27">
        <f t="shared" si="2"/>
        <v>-43.114218521879899</v>
      </c>
      <c r="M25" s="29">
        <f t="shared" si="3"/>
        <v>16.215544754902105</v>
      </c>
      <c r="N25" s="65"/>
      <c r="O25" s="65"/>
    </row>
    <row r="26" spans="1:15" ht="15" x14ac:dyDescent="0.25">
      <c r="A26" s="24">
        <v>14.1</v>
      </c>
      <c r="B26" s="63">
        <v>1806</v>
      </c>
      <c r="C26" s="30" t="s">
        <v>77</v>
      </c>
      <c r="D26" s="68">
        <v>233.03238105</v>
      </c>
      <c r="E26" s="68">
        <v>4.2681414601838501</v>
      </c>
      <c r="F26" s="26">
        <v>0</v>
      </c>
      <c r="G26" s="27">
        <f t="shared" si="1"/>
        <v>237.30052251018384</v>
      </c>
      <c r="H26" s="77"/>
      <c r="I26" s="68">
        <v>-74.95843223</v>
      </c>
      <c r="J26" s="68">
        <v>-2.2105646467328639</v>
      </c>
      <c r="K26" s="26">
        <v>0</v>
      </c>
      <c r="L26" s="27">
        <f t="shared" si="2"/>
        <v>-77.168996876732862</v>
      </c>
      <c r="M26" s="29">
        <f t="shared" si="3"/>
        <v>160.13152563345096</v>
      </c>
      <c r="N26" s="65"/>
      <c r="O26" s="65"/>
    </row>
    <row r="27" spans="1:15" ht="15" x14ac:dyDescent="0.25">
      <c r="A27" s="24">
        <v>47</v>
      </c>
      <c r="B27" s="58">
        <v>1808</v>
      </c>
      <c r="C27" s="30" t="s">
        <v>27</v>
      </c>
      <c r="D27" s="68">
        <v>7.9663906200000003</v>
      </c>
      <c r="E27" s="68">
        <v>8.5335731730164497</v>
      </c>
      <c r="F27" s="26">
        <v>0</v>
      </c>
      <c r="G27" s="27">
        <f t="shared" si="1"/>
        <v>16.499963793016448</v>
      </c>
      <c r="H27" s="77"/>
      <c r="I27" s="68">
        <v>-3.07427815</v>
      </c>
      <c r="J27" s="68">
        <v>-0.22264382515844972</v>
      </c>
      <c r="K27" s="26">
        <v>0</v>
      </c>
      <c r="L27" s="27">
        <f t="shared" si="2"/>
        <v>-3.2969219751584498</v>
      </c>
      <c r="M27" s="29">
        <f t="shared" si="3"/>
        <v>13.203041817857999</v>
      </c>
      <c r="N27" s="65"/>
      <c r="O27" s="65"/>
    </row>
    <row r="28" spans="1:15" ht="15" x14ac:dyDescent="0.25">
      <c r="A28" s="24">
        <v>13</v>
      </c>
      <c r="B28" s="58">
        <v>1810</v>
      </c>
      <c r="C28" s="30" t="s">
        <v>28</v>
      </c>
      <c r="D28" s="68">
        <v>0</v>
      </c>
      <c r="E28" s="68">
        <v>0</v>
      </c>
      <c r="F28" s="26">
        <v>0</v>
      </c>
      <c r="G28" s="27">
        <f t="shared" si="1"/>
        <v>0</v>
      </c>
      <c r="H28" s="77"/>
      <c r="I28" s="68">
        <v>0</v>
      </c>
      <c r="J28" s="68">
        <v>0</v>
      </c>
      <c r="K28" s="26">
        <v>0</v>
      </c>
      <c r="L28" s="27">
        <f t="shared" si="2"/>
        <v>0</v>
      </c>
      <c r="M28" s="29">
        <f t="shared" si="3"/>
        <v>0</v>
      </c>
      <c r="N28" s="65"/>
      <c r="O28" s="65"/>
    </row>
    <row r="29" spans="1:15" ht="15" x14ac:dyDescent="0.25">
      <c r="A29" s="24">
        <v>47</v>
      </c>
      <c r="B29" s="58">
        <v>1815</v>
      </c>
      <c r="C29" s="30" t="s">
        <v>29</v>
      </c>
      <c r="D29" s="68">
        <v>190.54083900999998</v>
      </c>
      <c r="E29" s="68">
        <v>2.7540056032730971</v>
      </c>
      <c r="F29" s="26">
        <v>-1.3705514613897529</v>
      </c>
      <c r="G29" s="27">
        <f t="shared" si="1"/>
        <v>191.92429315188332</v>
      </c>
      <c r="H29" s="77"/>
      <c r="I29" s="68">
        <v>-67.883317930000004</v>
      </c>
      <c r="J29" s="68">
        <v>-4.2647320512459022</v>
      </c>
      <c r="K29" s="26">
        <v>1.3705514613897529</v>
      </c>
      <c r="L29" s="27">
        <f t="shared" si="2"/>
        <v>-70.777498519856152</v>
      </c>
      <c r="M29" s="29">
        <f t="shared" si="3"/>
        <v>121.14679463202717</v>
      </c>
      <c r="N29" s="65"/>
      <c r="O29" s="65"/>
    </row>
    <row r="30" spans="1:15" ht="15" x14ac:dyDescent="0.25">
      <c r="A30" s="24">
        <v>47</v>
      </c>
      <c r="B30" s="58">
        <v>1820</v>
      </c>
      <c r="C30" s="73" t="s">
        <v>30</v>
      </c>
      <c r="D30" s="68">
        <v>628.05856373999995</v>
      </c>
      <c r="E30" s="68">
        <v>68.543953874621749</v>
      </c>
      <c r="F30" s="26">
        <v>-2.1928823382236047</v>
      </c>
      <c r="G30" s="27">
        <f t="shared" si="1"/>
        <v>694.40963527639803</v>
      </c>
      <c r="H30" s="77"/>
      <c r="I30" s="68">
        <v>-249.80775763</v>
      </c>
      <c r="J30" s="68">
        <v>-17.851971092032244</v>
      </c>
      <c r="K30" s="26">
        <v>2.1928823382236047</v>
      </c>
      <c r="L30" s="27">
        <f t="shared" si="2"/>
        <v>-265.46684638380862</v>
      </c>
      <c r="M30" s="29">
        <f t="shared" si="3"/>
        <v>428.94278889258942</v>
      </c>
      <c r="N30" s="65"/>
      <c r="O30" s="65"/>
    </row>
    <row r="31" spans="1:15" ht="15" x14ac:dyDescent="0.25">
      <c r="A31" s="24">
        <v>47</v>
      </c>
      <c r="B31" s="58">
        <v>1825</v>
      </c>
      <c r="C31" s="30" t="s">
        <v>31</v>
      </c>
      <c r="D31" s="68">
        <v>0</v>
      </c>
      <c r="E31" s="68">
        <v>0</v>
      </c>
      <c r="F31" s="26">
        <v>0</v>
      </c>
      <c r="G31" s="27">
        <f t="shared" si="1"/>
        <v>0</v>
      </c>
      <c r="H31" s="77"/>
      <c r="I31" s="68">
        <v>0</v>
      </c>
      <c r="J31" s="68">
        <v>0</v>
      </c>
      <c r="K31" s="26">
        <v>0</v>
      </c>
      <c r="L31" s="27">
        <f t="shared" si="2"/>
        <v>0</v>
      </c>
      <c r="M31" s="29">
        <f t="shared" si="3"/>
        <v>0</v>
      </c>
      <c r="N31" s="65"/>
      <c r="O31" s="65"/>
    </row>
    <row r="32" spans="1:15" ht="15" x14ac:dyDescent="0.25">
      <c r="A32" s="24">
        <v>47</v>
      </c>
      <c r="B32" s="58">
        <v>1830</v>
      </c>
      <c r="C32" s="30" t="s">
        <v>32</v>
      </c>
      <c r="D32" s="68">
        <v>2908.9317572607852</v>
      </c>
      <c r="E32" s="68">
        <v>164.41576388321201</v>
      </c>
      <c r="F32" s="26">
        <v>-9.909434188482539</v>
      </c>
      <c r="G32" s="27">
        <f t="shared" si="1"/>
        <v>3063.4380869555148</v>
      </c>
      <c r="H32" s="77"/>
      <c r="I32" s="68">
        <v>-868.45729950333759</v>
      </c>
      <c r="J32" s="68">
        <v>-54.40714917351815</v>
      </c>
      <c r="K32" s="26">
        <v>10.142080814284171</v>
      </c>
      <c r="L32" s="27">
        <f t="shared" si="2"/>
        <v>-912.72236786257156</v>
      </c>
      <c r="M32" s="29">
        <f t="shared" si="3"/>
        <v>2150.7157190929433</v>
      </c>
      <c r="N32" s="65"/>
      <c r="O32" s="65"/>
    </row>
    <row r="33" spans="1:15" ht="15" x14ac:dyDescent="0.25">
      <c r="A33" s="24">
        <v>47</v>
      </c>
      <c r="B33" s="58">
        <v>1835</v>
      </c>
      <c r="C33" s="30" t="s">
        <v>33</v>
      </c>
      <c r="D33" s="68">
        <v>1894.8061007411866</v>
      </c>
      <c r="E33" s="68">
        <v>89.155067832796064</v>
      </c>
      <c r="F33" s="26">
        <v>-6.701210076092555</v>
      </c>
      <c r="G33" s="27">
        <f t="shared" si="1"/>
        <v>1977.25995849789</v>
      </c>
      <c r="H33" s="77"/>
      <c r="I33" s="68">
        <v>-632.94225117920291</v>
      </c>
      <c r="J33" s="68">
        <v>-35.521298323390326</v>
      </c>
      <c r="K33" s="26">
        <v>6.8527573069487646</v>
      </c>
      <c r="L33" s="27">
        <f t="shared" si="2"/>
        <v>-661.61079219564442</v>
      </c>
      <c r="M33" s="29">
        <f t="shared" si="3"/>
        <v>1315.6491663022457</v>
      </c>
      <c r="N33" s="65"/>
      <c r="O33" s="65"/>
    </row>
    <row r="34" spans="1:15" ht="15" x14ac:dyDescent="0.25">
      <c r="A34" s="24">
        <v>47</v>
      </c>
      <c r="B34" s="58">
        <v>1840</v>
      </c>
      <c r="C34" s="30" t="s">
        <v>34</v>
      </c>
      <c r="D34" s="68">
        <v>23.90287687</v>
      </c>
      <c r="E34" s="68">
        <v>0</v>
      </c>
      <c r="F34" s="26">
        <v>0</v>
      </c>
      <c r="G34" s="27">
        <f t="shared" si="1"/>
        <v>23.90287687</v>
      </c>
      <c r="H34" s="77"/>
      <c r="I34" s="68">
        <v>-13.31980237</v>
      </c>
      <c r="J34" s="68">
        <v>-0.40873919447700002</v>
      </c>
      <c r="K34" s="26">
        <v>0</v>
      </c>
      <c r="L34" s="27">
        <f t="shared" si="2"/>
        <v>-13.728541564477</v>
      </c>
      <c r="M34" s="29">
        <f t="shared" si="3"/>
        <v>10.174335305523</v>
      </c>
      <c r="N34" s="65"/>
      <c r="O34" s="65"/>
    </row>
    <row r="35" spans="1:15" ht="15" x14ac:dyDescent="0.25">
      <c r="A35" s="24">
        <v>47</v>
      </c>
      <c r="B35" s="58">
        <v>1845</v>
      </c>
      <c r="C35" s="30" t="s">
        <v>35</v>
      </c>
      <c r="D35" s="68">
        <v>856.42212415166568</v>
      </c>
      <c r="E35" s="68">
        <v>20.677737477549229</v>
      </c>
      <c r="F35" s="26">
        <v>-0.75376436929169</v>
      </c>
      <c r="G35" s="27">
        <f t="shared" si="1"/>
        <v>876.34609725992323</v>
      </c>
      <c r="H35" s="77"/>
      <c r="I35" s="68">
        <v>-456.39656397715953</v>
      </c>
      <c r="J35" s="68">
        <v>-26.496574913673197</v>
      </c>
      <c r="K35" s="26">
        <v>0.82233087683385175</v>
      </c>
      <c r="L35" s="27">
        <f t="shared" si="2"/>
        <v>-482.07080801399889</v>
      </c>
      <c r="M35" s="29">
        <f t="shared" si="3"/>
        <v>394.27528924592434</v>
      </c>
      <c r="N35" s="65"/>
      <c r="O35" s="65"/>
    </row>
    <row r="36" spans="1:15" ht="15" x14ac:dyDescent="0.25">
      <c r="A36" s="24">
        <v>47</v>
      </c>
      <c r="B36" s="58">
        <v>1850</v>
      </c>
      <c r="C36" s="30" t="s">
        <v>36</v>
      </c>
      <c r="D36" s="68">
        <v>1816.2149465299999</v>
      </c>
      <c r="E36" s="68">
        <v>131.19166050847539</v>
      </c>
      <c r="F36" s="26">
        <v>-6.0304264301149129</v>
      </c>
      <c r="G36" s="27">
        <f t="shared" si="1"/>
        <v>1941.3761806083605</v>
      </c>
      <c r="H36" s="77"/>
      <c r="I36" s="68">
        <v>-586.93464397000002</v>
      </c>
      <c r="J36" s="68">
        <v>-43.400000616278376</v>
      </c>
      <c r="K36" s="26">
        <v>6.0304264301149129</v>
      </c>
      <c r="L36" s="27">
        <f t="shared" si="2"/>
        <v>-624.30421815616353</v>
      </c>
      <c r="M36" s="29">
        <f t="shared" si="3"/>
        <v>1317.0719624521971</v>
      </c>
      <c r="N36" s="65"/>
      <c r="O36" s="65"/>
    </row>
    <row r="37" spans="1:15" ht="15" x14ac:dyDescent="0.25">
      <c r="A37" s="24">
        <v>47</v>
      </c>
      <c r="B37" s="58">
        <v>1855</v>
      </c>
      <c r="C37" s="30" t="s">
        <v>37</v>
      </c>
      <c r="D37" s="68">
        <v>0</v>
      </c>
      <c r="E37" s="68">
        <v>0</v>
      </c>
      <c r="F37" s="26">
        <v>0</v>
      </c>
      <c r="G37" s="27">
        <f t="shared" si="1"/>
        <v>0</v>
      </c>
      <c r="H37" s="77"/>
      <c r="I37" s="68">
        <v>0</v>
      </c>
      <c r="J37" s="68">
        <v>0</v>
      </c>
      <c r="K37" s="26">
        <v>0</v>
      </c>
      <c r="L37" s="27">
        <f t="shared" si="2"/>
        <v>0</v>
      </c>
      <c r="M37" s="29">
        <f t="shared" si="3"/>
        <v>0</v>
      </c>
      <c r="N37" s="65"/>
      <c r="O37" s="65"/>
    </row>
    <row r="38" spans="1:15" ht="15" x14ac:dyDescent="0.25">
      <c r="A38" s="24">
        <v>47</v>
      </c>
      <c r="B38" s="58">
        <v>1860</v>
      </c>
      <c r="C38" s="30" t="s">
        <v>38</v>
      </c>
      <c r="D38" s="68">
        <v>62.945708709999998</v>
      </c>
      <c r="E38" s="68">
        <v>11.864671282472727</v>
      </c>
      <c r="F38" s="26">
        <v>0</v>
      </c>
      <c r="G38" s="27">
        <f t="shared" si="1"/>
        <v>74.810379992472718</v>
      </c>
      <c r="H38" s="77"/>
      <c r="I38" s="68">
        <v>-9.85388983</v>
      </c>
      <c r="J38" s="68">
        <v>-4.1756040742211731</v>
      </c>
      <c r="K38" s="26">
        <v>0</v>
      </c>
      <c r="L38" s="27">
        <f t="shared" si="2"/>
        <v>-14.029493904221173</v>
      </c>
      <c r="M38" s="29">
        <f t="shared" si="3"/>
        <v>60.780886088251549</v>
      </c>
      <c r="N38" s="65"/>
      <c r="O38" s="65"/>
    </row>
    <row r="39" spans="1:15" ht="15" x14ac:dyDescent="0.25">
      <c r="A39" s="24">
        <v>47</v>
      </c>
      <c r="B39" s="58">
        <v>1555</v>
      </c>
      <c r="C39" s="30" t="s">
        <v>39</v>
      </c>
      <c r="D39" s="68">
        <v>499.6905549</v>
      </c>
      <c r="E39" s="68">
        <v>20.898070999333292</v>
      </c>
      <c r="F39" s="26">
        <v>0</v>
      </c>
      <c r="G39" s="27">
        <f t="shared" si="1"/>
        <v>520.58862589933324</v>
      </c>
      <c r="H39" s="77"/>
      <c r="I39" s="68">
        <v>-200.24567871999997</v>
      </c>
      <c r="J39" s="68">
        <v>-32.444877977778802</v>
      </c>
      <c r="K39" s="26">
        <v>0</v>
      </c>
      <c r="L39" s="27">
        <f t="shared" si="2"/>
        <v>-232.69055669777879</v>
      </c>
      <c r="M39" s="29">
        <f t="shared" si="3"/>
        <v>287.89806920155445</v>
      </c>
      <c r="N39" s="65"/>
      <c r="O39" s="65"/>
    </row>
    <row r="40" spans="1:15" ht="15" x14ac:dyDescent="0.25">
      <c r="A40" s="24" t="s">
        <v>25</v>
      </c>
      <c r="B40" s="58">
        <v>1905</v>
      </c>
      <c r="C40" s="30" t="s">
        <v>26</v>
      </c>
      <c r="D40" s="68">
        <v>17.019295244030001</v>
      </c>
      <c r="E40" s="68">
        <v>0</v>
      </c>
      <c r="F40" s="26">
        <v>0</v>
      </c>
      <c r="G40" s="27">
        <f t="shared" si="1"/>
        <v>17.019295244030001</v>
      </c>
      <c r="H40" s="77"/>
      <c r="I40" s="68">
        <v>0</v>
      </c>
      <c r="J40" s="68">
        <v>0</v>
      </c>
      <c r="K40" s="26">
        <v>0</v>
      </c>
      <c r="L40" s="27">
        <f t="shared" si="2"/>
        <v>0</v>
      </c>
      <c r="M40" s="29">
        <f t="shared" si="3"/>
        <v>17.019295244030001</v>
      </c>
      <c r="N40" s="65"/>
      <c r="O40" s="65"/>
    </row>
    <row r="41" spans="1:15" ht="15" x14ac:dyDescent="0.25">
      <c r="A41" s="24">
        <v>47</v>
      </c>
      <c r="B41" s="58">
        <v>1908</v>
      </c>
      <c r="C41" s="30" t="s">
        <v>40</v>
      </c>
      <c r="D41" s="68">
        <v>165.04056115369002</v>
      </c>
      <c r="E41" s="68">
        <v>0</v>
      </c>
      <c r="F41" s="26">
        <v>0</v>
      </c>
      <c r="G41" s="27">
        <f t="shared" si="1"/>
        <v>165.04056115369002</v>
      </c>
      <c r="H41" s="77"/>
      <c r="I41" s="68">
        <v>-70.850344949200007</v>
      </c>
      <c r="J41" s="68">
        <v>-2.7957401810224938</v>
      </c>
      <c r="K41" s="26">
        <v>0</v>
      </c>
      <c r="L41" s="27">
        <f t="shared" si="2"/>
        <v>-73.646085130222502</v>
      </c>
      <c r="M41" s="29">
        <f t="shared" si="3"/>
        <v>91.394476023467519</v>
      </c>
      <c r="N41" s="65"/>
      <c r="O41" s="65"/>
    </row>
    <row r="42" spans="1:15" ht="15" x14ac:dyDescent="0.25">
      <c r="A42" s="24">
        <v>13</v>
      </c>
      <c r="B42" s="58">
        <v>1910</v>
      </c>
      <c r="C42" s="30" t="s">
        <v>28</v>
      </c>
      <c r="D42" s="68">
        <v>23.688178590339998</v>
      </c>
      <c r="E42" s="68">
        <v>2.7135082314967551</v>
      </c>
      <c r="F42" s="26">
        <v>0</v>
      </c>
      <c r="G42" s="27">
        <f t="shared" si="1"/>
        <v>26.401686821836755</v>
      </c>
      <c r="H42" s="77"/>
      <c r="I42" s="68">
        <v>-11.419011005970001</v>
      </c>
      <c r="J42" s="68">
        <v>1.6498775441232125</v>
      </c>
      <c r="K42" s="26">
        <v>0</v>
      </c>
      <c r="L42" s="27">
        <f t="shared" si="2"/>
        <v>-9.7691334618467884</v>
      </c>
      <c r="M42" s="29">
        <f t="shared" si="3"/>
        <v>16.632553359989966</v>
      </c>
      <c r="N42" s="65"/>
      <c r="O42" s="65"/>
    </row>
    <row r="43" spans="1:15" ht="15" x14ac:dyDescent="0.25">
      <c r="A43" s="24">
        <v>8</v>
      </c>
      <c r="B43" s="58">
        <v>1915</v>
      </c>
      <c r="C43" s="30" t="s">
        <v>79</v>
      </c>
      <c r="D43" s="68">
        <v>4.995988885440001</v>
      </c>
      <c r="E43" s="68">
        <v>0.28087528295465691</v>
      </c>
      <c r="F43" s="26">
        <v>-0.53895130566000016</v>
      </c>
      <c r="G43" s="27">
        <f t="shared" si="1"/>
        <v>4.7379128627346576</v>
      </c>
      <c r="H43" s="77"/>
      <c r="I43" s="68">
        <v>-1.8810862830000001</v>
      </c>
      <c r="J43" s="68">
        <v>-0.69299450225104708</v>
      </c>
      <c r="K43" s="26">
        <v>0.53895130566000016</v>
      </c>
      <c r="L43" s="27">
        <f t="shared" si="2"/>
        <v>-2.0351294795910473</v>
      </c>
      <c r="M43" s="29">
        <f t="shared" si="3"/>
        <v>2.7027833831436103</v>
      </c>
      <c r="N43" s="65"/>
      <c r="O43" s="65"/>
    </row>
    <row r="44" spans="1:15" ht="15" x14ac:dyDescent="0.25">
      <c r="A44" s="24">
        <v>10</v>
      </c>
      <c r="B44" s="58">
        <v>1920</v>
      </c>
      <c r="C44" s="30" t="s">
        <v>41</v>
      </c>
      <c r="D44" s="68">
        <v>45.315116976280002</v>
      </c>
      <c r="E44" s="68">
        <v>7.5567669303917295</v>
      </c>
      <c r="F44" s="26">
        <v>-12.70300031256</v>
      </c>
      <c r="G44" s="27">
        <f t="shared" si="1"/>
        <v>40.168883594111733</v>
      </c>
      <c r="H44" s="77"/>
      <c r="I44" s="68">
        <v>-30.599954902230003</v>
      </c>
      <c r="J44" s="68">
        <v>-5.8905067863225087</v>
      </c>
      <c r="K44" s="26">
        <v>12.70300031256</v>
      </c>
      <c r="L44" s="27">
        <f t="shared" si="2"/>
        <v>-23.787461375992514</v>
      </c>
      <c r="M44" s="29">
        <f t="shared" si="3"/>
        <v>16.381422218119219</v>
      </c>
      <c r="N44" s="65"/>
      <c r="O44" s="65"/>
    </row>
    <row r="45" spans="1:15" ht="15" x14ac:dyDescent="0.25">
      <c r="A45" s="24">
        <v>12</v>
      </c>
      <c r="B45" s="64">
        <v>1925</v>
      </c>
      <c r="C45" s="73" t="s">
        <v>78</v>
      </c>
      <c r="D45" s="68">
        <v>155.67210665735001</v>
      </c>
      <c r="E45" s="68">
        <v>43.788544989900338</v>
      </c>
      <c r="F45" s="26">
        <v>-12.68086095684</v>
      </c>
      <c r="G45" s="27">
        <f t="shared" si="1"/>
        <v>186.77979069041035</v>
      </c>
      <c r="H45" s="77"/>
      <c r="I45" s="68">
        <v>-112.58583591214</v>
      </c>
      <c r="J45" s="68">
        <v>-19.360912660605031</v>
      </c>
      <c r="K45" s="26">
        <v>12.68086095684</v>
      </c>
      <c r="L45" s="27">
        <f t="shared" si="2"/>
        <v>-119.26588761590503</v>
      </c>
      <c r="M45" s="29">
        <f t="shared" si="3"/>
        <v>67.513903074505322</v>
      </c>
      <c r="N45" s="65"/>
      <c r="O45" s="65"/>
    </row>
    <row r="46" spans="1:15" ht="15" x14ac:dyDescent="0.25">
      <c r="A46" s="24">
        <v>10</v>
      </c>
      <c r="B46" s="58">
        <v>1930</v>
      </c>
      <c r="C46" s="30" t="s">
        <v>42</v>
      </c>
      <c r="D46" s="68">
        <v>239.78552610847004</v>
      </c>
      <c r="E46" s="68">
        <v>41.139084669006351</v>
      </c>
      <c r="F46" s="26">
        <v>0</v>
      </c>
      <c r="G46" s="27">
        <f t="shared" si="1"/>
        <v>280.9246107774764</v>
      </c>
      <c r="H46" s="77"/>
      <c r="I46" s="68">
        <v>-163.89517414209001</v>
      </c>
      <c r="J46" s="68">
        <v>-20.740475743205792</v>
      </c>
      <c r="K46" s="26">
        <v>0</v>
      </c>
      <c r="L46" s="27">
        <f t="shared" si="2"/>
        <v>-184.63564988529581</v>
      </c>
      <c r="M46" s="29">
        <f t="shared" si="3"/>
        <v>96.288960892180597</v>
      </c>
      <c r="N46" s="65"/>
      <c r="O46" s="65"/>
    </row>
    <row r="47" spans="1:15" ht="15" x14ac:dyDescent="0.25">
      <c r="A47" s="24">
        <v>8</v>
      </c>
      <c r="B47" s="58">
        <v>1935</v>
      </c>
      <c r="C47" s="30" t="s">
        <v>43</v>
      </c>
      <c r="D47" s="68">
        <v>0.74331568073999998</v>
      </c>
      <c r="E47" s="68">
        <v>0.59283751722709288</v>
      </c>
      <c r="F47" s="26">
        <v>-0.28411486380000001</v>
      </c>
      <c r="G47" s="27">
        <f t="shared" si="1"/>
        <v>1.0520383341670929</v>
      </c>
      <c r="H47" s="77"/>
      <c r="I47" s="68">
        <v>-0.61287884298000006</v>
      </c>
      <c r="J47" s="68">
        <v>-9.1904611766693317E-2</v>
      </c>
      <c r="K47" s="26">
        <v>0.28411486380000001</v>
      </c>
      <c r="L47" s="27">
        <f t="shared" si="2"/>
        <v>-0.42066859094669334</v>
      </c>
      <c r="M47" s="29">
        <f t="shared" si="3"/>
        <v>0.63136974322039952</v>
      </c>
      <c r="N47" s="65"/>
      <c r="O47" s="65"/>
    </row>
    <row r="48" spans="1:15" ht="15" x14ac:dyDescent="0.25">
      <c r="A48" s="24">
        <v>8</v>
      </c>
      <c r="B48" s="58">
        <v>1940</v>
      </c>
      <c r="C48" s="30" t="s">
        <v>44</v>
      </c>
      <c r="D48" s="68">
        <v>5.2875448999800012</v>
      </c>
      <c r="E48" s="68">
        <v>0.12052144478871306</v>
      </c>
      <c r="F48" s="26">
        <v>-0.15865716090000004</v>
      </c>
      <c r="G48" s="27">
        <f t="shared" si="1"/>
        <v>5.249409183868714</v>
      </c>
      <c r="H48" s="77"/>
      <c r="I48" s="68">
        <v>-2.1036622901399999</v>
      </c>
      <c r="J48" s="68">
        <v>-0.89241674679239291</v>
      </c>
      <c r="K48" s="26">
        <v>0.15865716090000004</v>
      </c>
      <c r="L48" s="27">
        <f t="shared" si="2"/>
        <v>-2.8374218760323933</v>
      </c>
      <c r="M48" s="29">
        <f t="shared" si="3"/>
        <v>2.4119873078363208</v>
      </c>
      <c r="N48" s="65"/>
      <c r="O48" s="65"/>
    </row>
    <row r="49" spans="1:15" ht="15" x14ac:dyDescent="0.25">
      <c r="A49" s="24">
        <v>8</v>
      </c>
      <c r="B49" s="58">
        <v>1945</v>
      </c>
      <c r="C49" s="30" t="s">
        <v>45</v>
      </c>
      <c r="D49" s="68">
        <v>6.8837118863400004</v>
      </c>
      <c r="E49" s="68">
        <v>1.0259666538549699</v>
      </c>
      <c r="F49" s="26">
        <v>-1.0670110480200004</v>
      </c>
      <c r="G49" s="27">
        <f t="shared" si="1"/>
        <v>6.8426674921749697</v>
      </c>
      <c r="H49" s="77"/>
      <c r="I49" s="68">
        <v>-3.82347103086</v>
      </c>
      <c r="J49" s="68">
        <v>-1.2383629376454972</v>
      </c>
      <c r="K49" s="26">
        <v>1.0670110480200004</v>
      </c>
      <c r="L49" s="27">
        <f t="shared" si="2"/>
        <v>-3.9948229204854968</v>
      </c>
      <c r="M49" s="29">
        <f t="shared" si="3"/>
        <v>2.8478445716894729</v>
      </c>
      <c r="N49" s="65"/>
      <c r="O49" s="65"/>
    </row>
    <row r="50" spans="1:15" ht="15" x14ac:dyDescent="0.25">
      <c r="A50" s="24">
        <v>8</v>
      </c>
      <c r="B50" s="58">
        <v>1950</v>
      </c>
      <c r="C50" s="30" t="s">
        <v>46</v>
      </c>
      <c r="D50" s="68">
        <v>131.71968761664002</v>
      </c>
      <c r="E50" s="68">
        <v>4.1112373475012713</v>
      </c>
      <c r="F50" s="26">
        <v>0</v>
      </c>
      <c r="G50" s="27">
        <f t="shared" si="1"/>
        <v>135.83092496414127</v>
      </c>
      <c r="H50" s="77"/>
      <c r="I50" s="68">
        <v>-69.80868706518001</v>
      </c>
      <c r="J50" s="68">
        <v>-10.815061264457661</v>
      </c>
      <c r="K50" s="26">
        <v>0</v>
      </c>
      <c r="L50" s="27">
        <f t="shared" si="2"/>
        <v>-80.623748329637664</v>
      </c>
      <c r="M50" s="29">
        <f t="shared" si="3"/>
        <v>55.207176634503611</v>
      </c>
      <c r="N50" s="65"/>
      <c r="O50" s="65"/>
    </row>
    <row r="51" spans="1:15" ht="15" x14ac:dyDescent="0.25">
      <c r="A51" s="24">
        <v>8</v>
      </c>
      <c r="B51" s="58">
        <v>1955</v>
      </c>
      <c r="C51" s="30" t="s">
        <v>47</v>
      </c>
      <c r="D51" s="68">
        <v>35.238020332730002</v>
      </c>
      <c r="E51" s="68">
        <v>22.810174828597766</v>
      </c>
      <c r="F51" s="26">
        <v>0</v>
      </c>
      <c r="G51" s="27">
        <f t="shared" si="1"/>
        <v>58.048195161327769</v>
      </c>
      <c r="H51" s="77"/>
      <c r="I51" s="68">
        <v>-37.135699658969997</v>
      </c>
      <c r="J51" s="68">
        <v>8.4803570039860716</v>
      </c>
      <c r="K51" s="26">
        <v>0</v>
      </c>
      <c r="L51" s="27">
        <f t="shared" si="2"/>
        <v>-28.655342654983926</v>
      </c>
      <c r="M51" s="29">
        <f t="shared" si="3"/>
        <v>29.392852506343843</v>
      </c>
      <c r="N51" s="65"/>
      <c r="O51" s="65"/>
    </row>
    <row r="52" spans="1:15" ht="15" x14ac:dyDescent="0.25">
      <c r="A52" s="32">
        <v>8</v>
      </c>
      <c r="B52" s="74">
        <v>1960</v>
      </c>
      <c r="C52" s="73" t="s">
        <v>48</v>
      </c>
      <c r="D52" s="68">
        <v>2.6436394591800001</v>
      </c>
      <c r="E52" s="68">
        <v>1.0982399577787094</v>
      </c>
      <c r="F52" s="26">
        <v>-0.37060635096000005</v>
      </c>
      <c r="G52" s="27">
        <f t="shared" si="1"/>
        <v>3.3712730659987091</v>
      </c>
      <c r="H52" s="77"/>
      <c r="I52" s="68">
        <v>-1.7805438418800001</v>
      </c>
      <c r="J52" s="68">
        <v>-0.50983432365787107</v>
      </c>
      <c r="K52" s="26">
        <v>0.37060635096000005</v>
      </c>
      <c r="L52" s="27">
        <f t="shared" si="2"/>
        <v>-1.9197718145778708</v>
      </c>
      <c r="M52" s="29">
        <f t="shared" si="3"/>
        <v>1.4515012514208383</v>
      </c>
      <c r="N52" s="65"/>
      <c r="O52" s="65"/>
    </row>
    <row r="53" spans="1:15" ht="25.5" x14ac:dyDescent="0.25">
      <c r="A53" s="33">
        <v>47</v>
      </c>
      <c r="B53" s="74">
        <v>1970</v>
      </c>
      <c r="C53" s="30" t="s">
        <v>49</v>
      </c>
      <c r="D53" s="68">
        <v>0</v>
      </c>
      <c r="E53" s="68">
        <v>0</v>
      </c>
      <c r="F53" s="26">
        <v>0</v>
      </c>
      <c r="G53" s="27">
        <f t="shared" si="1"/>
        <v>0</v>
      </c>
      <c r="H53" s="77"/>
      <c r="I53" s="68">
        <v>0</v>
      </c>
      <c r="J53" s="68">
        <v>0</v>
      </c>
      <c r="K53" s="26">
        <v>0</v>
      </c>
      <c r="L53" s="27">
        <f t="shared" si="2"/>
        <v>0</v>
      </c>
      <c r="M53" s="29">
        <f t="shared" si="3"/>
        <v>0</v>
      </c>
      <c r="N53" s="65"/>
      <c r="O53" s="65"/>
    </row>
    <row r="54" spans="1:15" ht="25.5" x14ac:dyDescent="0.25">
      <c r="A54" s="24">
        <v>47</v>
      </c>
      <c r="B54" s="58">
        <v>1975</v>
      </c>
      <c r="C54" s="30" t="s">
        <v>50</v>
      </c>
      <c r="D54" s="68">
        <v>0</v>
      </c>
      <c r="E54" s="68">
        <v>0</v>
      </c>
      <c r="F54" s="26">
        <v>0</v>
      </c>
      <c r="G54" s="27">
        <f t="shared" si="1"/>
        <v>0</v>
      </c>
      <c r="H54" s="77"/>
      <c r="I54" s="68">
        <v>0</v>
      </c>
      <c r="J54" s="68">
        <v>0</v>
      </c>
      <c r="K54" s="26">
        <v>0</v>
      </c>
      <c r="L54" s="27">
        <f t="shared" si="2"/>
        <v>0</v>
      </c>
      <c r="M54" s="29">
        <f t="shared" si="3"/>
        <v>0</v>
      </c>
      <c r="N54" s="65"/>
      <c r="O54" s="65"/>
    </row>
    <row r="55" spans="1:15" ht="15" x14ac:dyDescent="0.25">
      <c r="A55" s="24">
        <v>47</v>
      </c>
      <c r="B55" s="58">
        <v>1980</v>
      </c>
      <c r="C55" s="30" t="s">
        <v>51</v>
      </c>
      <c r="D55" s="68">
        <v>111.18396306421</v>
      </c>
      <c r="E55" s="68">
        <v>9.0542948714318516</v>
      </c>
      <c r="F55" s="26">
        <v>0</v>
      </c>
      <c r="G55" s="27">
        <f t="shared" si="1"/>
        <v>120.23825793564185</v>
      </c>
      <c r="H55" s="77"/>
      <c r="I55" s="68">
        <v>-54.969774280590002</v>
      </c>
      <c r="J55" s="68">
        <v>-14.89223585235807</v>
      </c>
      <c r="K55" s="26">
        <v>0</v>
      </c>
      <c r="L55" s="27">
        <f t="shared" si="2"/>
        <v>-69.862010132948072</v>
      </c>
      <c r="M55" s="29">
        <f t="shared" si="3"/>
        <v>50.376247802693783</v>
      </c>
      <c r="N55" s="65"/>
      <c r="O55" s="65"/>
    </row>
    <row r="56" spans="1:15" ht="15" x14ac:dyDescent="0.25">
      <c r="A56" s="24">
        <v>47</v>
      </c>
      <c r="B56" s="58">
        <v>1985</v>
      </c>
      <c r="C56" s="30" t="s">
        <v>52</v>
      </c>
      <c r="D56" s="68">
        <v>14.16399863</v>
      </c>
      <c r="E56" s="68">
        <v>0</v>
      </c>
      <c r="F56" s="26">
        <v>0</v>
      </c>
      <c r="G56" s="27">
        <f t="shared" si="1"/>
        <v>14.16399863</v>
      </c>
      <c r="H56" s="77"/>
      <c r="I56" s="68">
        <v>-7.0730073099999995</v>
      </c>
      <c r="J56" s="68">
        <v>-0.41642155972200001</v>
      </c>
      <c r="K56" s="26">
        <v>0</v>
      </c>
      <c r="L56" s="27">
        <f t="shared" si="2"/>
        <v>-7.4894288697219995</v>
      </c>
      <c r="M56" s="29">
        <f t="shared" si="3"/>
        <v>6.6745697602780005</v>
      </c>
      <c r="N56" s="65"/>
      <c r="O56" s="65"/>
    </row>
    <row r="57" spans="1:15" ht="15" x14ac:dyDescent="0.25">
      <c r="A57" s="33">
        <v>47</v>
      </c>
      <c r="B57" s="58">
        <v>1990</v>
      </c>
      <c r="C57" s="75" t="s">
        <v>53</v>
      </c>
      <c r="D57" s="68">
        <v>10.08096576714</v>
      </c>
      <c r="E57" s="68">
        <v>0</v>
      </c>
      <c r="F57" s="26">
        <v>0</v>
      </c>
      <c r="G57" s="27">
        <f t="shared" si="1"/>
        <v>10.08096576714</v>
      </c>
      <c r="H57" s="77"/>
      <c r="I57" s="68">
        <v>-5.1607823846400009</v>
      </c>
      <c r="J57" s="68">
        <v>-0.49449216924000006</v>
      </c>
      <c r="K57" s="26">
        <v>0</v>
      </c>
      <c r="L57" s="27">
        <f t="shared" si="2"/>
        <v>-5.6552745538800009</v>
      </c>
      <c r="M57" s="29">
        <f t="shared" si="3"/>
        <v>4.4256912132599995</v>
      </c>
      <c r="N57" s="65"/>
      <c r="O57" s="65"/>
    </row>
    <row r="58" spans="1:15" ht="15" x14ac:dyDescent="0.25">
      <c r="A58" s="24">
        <v>47</v>
      </c>
      <c r="B58" s="57">
        <v>1995</v>
      </c>
      <c r="C58" s="31" t="s">
        <v>54</v>
      </c>
      <c r="D58" s="68">
        <v>0</v>
      </c>
      <c r="E58" s="68">
        <v>0</v>
      </c>
      <c r="F58" s="26">
        <v>0</v>
      </c>
      <c r="G58" s="27">
        <f t="shared" si="1"/>
        <v>0</v>
      </c>
      <c r="H58" s="77"/>
      <c r="I58" s="68">
        <v>0</v>
      </c>
      <c r="J58" s="68">
        <v>0</v>
      </c>
      <c r="K58" s="26">
        <v>0</v>
      </c>
      <c r="L58" s="27">
        <f t="shared" si="2"/>
        <v>0</v>
      </c>
      <c r="M58" s="29">
        <f t="shared" si="3"/>
        <v>0</v>
      </c>
      <c r="N58" s="65"/>
      <c r="O58" s="65"/>
    </row>
    <row r="59" spans="1:15" ht="15" x14ac:dyDescent="0.25">
      <c r="A59" s="24">
        <v>47</v>
      </c>
      <c r="B59" s="57">
        <v>2440</v>
      </c>
      <c r="C59" s="31" t="s">
        <v>55</v>
      </c>
      <c r="D59" s="68">
        <v>0</v>
      </c>
      <c r="E59" s="68">
        <v>0</v>
      </c>
      <c r="F59" s="26">
        <v>0</v>
      </c>
      <c r="G59" s="27">
        <f t="shared" si="1"/>
        <v>0</v>
      </c>
      <c r="H59" s="78"/>
      <c r="I59" s="68">
        <v>0</v>
      </c>
      <c r="J59" s="68">
        <v>0</v>
      </c>
      <c r="K59" s="26">
        <v>0</v>
      </c>
      <c r="L59" s="27">
        <f t="shared" si="2"/>
        <v>0</v>
      </c>
      <c r="M59" s="29">
        <f t="shared" si="3"/>
        <v>0</v>
      </c>
      <c r="N59" s="65"/>
      <c r="O59" s="65"/>
    </row>
    <row r="60" spans="1:15" ht="15" x14ac:dyDescent="0.25">
      <c r="A60" s="35"/>
      <c r="B60" s="60"/>
      <c r="C60" s="36"/>
      <c r="D60" s="79"/>
      <c r="E60" s="79"/>
      <c r="F60" s="80"/>
      <c r="G60" s="27">
        <f t="shared" si="1"/>
        <v>0</v>
      </c>
      <c r="H60" s="78"/>
      <c r="I60" s="79">
        <v>0</v>
      </c>
      <c r="J60" s="79">
        <v>0</v>
      </c>
      <c r="K60" s="80">
        <v>0</v>
      </c>
      <c r="L60" s="27">
        <f t="shared" si="2"/>
        <v>0</v>
      </c>
      <c r="M60" s="29">
        <f t="shared" si="3"/>
        <v>0</v>
      </c>
      <c r="N60" s="65"/>
      <c r="O60" s="65"/>
    </row>
    <row r="61" spans="1:15" x14ac:dyDescent="0.2">
      <c r="A61" s="35"/>
      <c r="B61" s="60"/>
      <c r="C61" s="38" t="s">
        <v>56</v>
      </c>
      <c r="D61" s="82">
        <f>SUM(D17:D60)</f>
        <v>10533.098902129996</v>
      </c>
      <c r="E61" s="82">
        <f>SUM(E17:E60)</f>
        <v>657.13071063576353</v>
      </c>
      <c r="F61" s="82">
        <f>SUM(F17:F60)</f>
        <v>-62.576358405625058</v>
      </c>
      <c r="G61" s="82">
        <f>SUM(G17:G60)</f>
        <v>11127.653254360135</v>
      </c>
      <c r="H61" s="81"/>
      <c r="I61" s="82">
        <f>SUM(I17:I60)</f>
        <v>-3938.6369247600001</v>
      </c>
      <c r="J61" s="82">
        <f>SUM(J17:J60)</f>
        <v>-325.17461531261301</v>
      </c>
      <c r="K61" s="82">
        <f t="shared" ref="K61:M61" si="10">SUM(K17:K60)</f>
        <v>63.029118769825061</v>
      </c>
      <c r="L61" s="82">
        <f>SUM(L17:L60)</f>
        <v>-4200.782421302788</v>
      </c>
      <c r="M61" s="70">
        <f t="shared" si="10"/>
        <v>6926.8708330573472</v>
      </c>
      <c r="N61" s="65"/>
      <c r="O61" s="65"/>
    </row>
    <row r="62" spans="1:15" ht="37.5" x14ac:dyDescent="0.25">
      <c r="A62" s="35"/>
      <c r="B62" s="60"/>
      <c r="C62" s="40" t="s">
        <v>57</v>
      </c>
      <c r="D62" s="79"/>
      <c r="E62" s="80"/>
      <c r="F62" s="80"/>
      <c r="G62" s="27">
        <f>D62+E62+F62</f>
        <v>0</v>
      </c>
      <c r="H62" s="78"/>
      <c r="I62" s="80"/>
      <c r="J62" s="80"/>
      <c r="K62" s="80"/>
      <c r="L62" s="27">
        <f t="shared" ref="L62:L63" si="11">I62+J62+K62</f>
        <v>0</v>
      </c>
      <c r="M62" s="29">
        <f t="shared" ref="M62" si="12">G62+L62</f>
        <v>0</v>
      </c>
      <c r="N62" s="65"/>
      <c r="O62" s="65"/>
    </row>
    <row r="63" spans="1:15" ht="25.5" x14ac:dyDescent="0.25">
      <c r="A63" s="35"/>
      <c r="B63" s="60"/>
      <c r="C63" s="41" t="s">
        <v>58</v>
      </c>
      <c r="D63" s="90">
        <v>-43.203563441648228</v>
      </c>
      <c r="E63" s="91">
        <v>-14.205794177900003</v>
      </c>
      <c r="F63" s="91"/>
      <c r="G63" s="71">
        <f>D63+E63+F63</f>
        <v>-57.409357619548231</v>
      </c>
      <c r="H63" s="92"/>
      <c r="I63" s="91">
        <v>3.9492978614739398</v>
      </c>
      <c r="J63" s="91">
        <v>3.1843291324032501</v>
      </c>
      <c r="K63" s="91"/>
      <c r="L63" s="71">
        <f t="shared" si="11"/>
        <v>7.1336269938771899</v>
      </c>
      <c r="M63" s="93">
        <f t="shared" ref="M63" si="13">G63+L63</f>
        <v>-50.275730625671045</v>
      </c>
      <c r="N63" s="65"/>
      <c r="O63" s="65"/>
    </row>
    <row r="64" spans="1:15" x14ac:dyDescent="0.2">
      <c r="A64" s="35"/>
      <c r="B64" s="60"/>
      <c r="C64" s="38" t="s">
        <v>59</v>
      </c>
      <c r="D64" s="81">
        <f>SUM(D61:D63)</f>
        <v>10489.895338688348</v>
      </c>
      <c r="E64" s="81">
        <f t="shared" ref="E64:G64" si="14">SUM(E61:E63)</f>
        <v>642.92491645786356</v>
      </c>
      <c r="F64" s="81">
        <f t="shared" si="14"/>
        <v>-62.576358405625058</v>
      </c>
      <c r="G64" s="82">
        <f t="shared" si="14"/>
        <v>11070.243896740587</v>
      </c>
      <c r="H64" s="81"/>
      <c r="I64" s="81">
        <f>SUM(I61:I63)</f>
        <v>-3934.6876268985261</v>
      </c>
      <c r="J64" s="81">
        <f t="shared" ref="J64:M64" si="15">SUM(J61:J63)</f>
        <v>-321.99028618020975</v>
      </c>
      <c r="K64" s="81">
        <f t="shared" si="15"/>
        <v>63.029118769825061</v>
      </c>
      <c r="L64" s="82">
        <f>SUM(L61:L63)</f>
        <v>-4193.6487943089105</v>
      </c>
      <c r="M64" s="70">
        <f t="shared" si="15"/>
        <v>6876.5951024316764</v>
      </c>
      <c r="N64" s="65"/>
      <c r="O64" s="65"/>
    </row>
    <row r="65" spans="1:14" ht="15" x14ac:dyDescent="0.25">
      <c r="A65" s="35"/>
      <c r="B65" s="60"/>
      <c r="C65" s="106" t="s">
        <v>60</v>
      </c>
      <c r="D65" s="107"/>
      <c r="E65" s="107"/>
      <c r="F65" s="107"/>
      <c r="G65" s="107"/>
      <c r="H65" s="107"/>
      <c r="I65" s="108"/>
      <c r="J65" s="37"/>
      <c r="K65" s="42"/>
      <c r="L65" s="43"/>
      <c r="M65" s="44"/>
    </row>
    <row r="66" spans="1:14" ht="15" x14ac:dyDescent="0.25">
      <c r="A66" s="35"/>
      <c r="B66" s="60"/>
      <c r="C66" s="106" t="s">
        <v>61</v>
      </c>
      <c r="D66" s="107"/>
      <c r="E66" s="107"/>
      <c r="F66" s="107"/>
      <c r="G66" s="107"/>
      <c r="H66" s="107"/>
      <c r="I66" s="108"/>
      <c r="J66" s="39">
        <f>J64+J65</f>
        <v>-321.99028618020975</v>
      </c>
      <c r="K66" s="42"/>
      <c r="L66" s="43"/>
      <c r="M66" s="44"/>
    </row>
    <row r="68" spans="1:14" x14ac:dyDescent="0.2">
      <c r="I68" s="45" t="s">
        <v>62</v>
      </c>
      <c r="J68" s="46"/>
    </row>
    <row r="69" spans="1:14" ht="15" x14ac:dyDescent="0.25">
      <c r="A69" s="35">
        <v>10</v>
      </c>
      <c r="B69" s="60"/>
      <c r="C69" s="36" t="s">
        <v>63</v>
      </c>
      <c r="I69" s="46" t="s">
        <v>63</v>
      </c>
      <c r="J69" s="46"/>
      <c r="K69" s="47"/>
    </row>
    <row r="70" spans="1:14" ht="15" x14ac:dyDescent="0.25">
      <c r="A70" s="35">
        <v>8</v>
      </c>
      <c r="B70" s="60"/>
      <c r="C70" s="36" t="s">
        <v>43</v>
      </c>
      <c r="I70" s="46" t="s">
        <v>43</v>
      </c>
      <c r="J70" s="46"/>
      <c r="K70" s="48"/>
    </row>
    <row r="71" spans="1:14" ht="15" x14ac:dyDescent="0.25">
      <c r="I71" s="49" t="s">
        <v>64</v>
      </c>
      <c r="K71" s="50">
        <f>J66-K69-K70</f>
        <v>-321.99028618020975</v>
      </c>
      <c r="L71" s="65"/>
    </row>
    <row r="72" spans="1:14" x14ac:dyDescent="0.2">
      <c r="C72" s="66"/>
      <c r="E72" s="66"/>
      <c r="F72" s="66"/>
      <c r="G72" s="66"/>
      <c r="H72" s="42"/>
      <c r="I72" s="66"/>
      <c r="J72" s="66"/>
      <c r="K72" s="66"/>
      <c r="L72" s="66"/>
      <c r="N72" s="51"/>
    </row>
    <row r="73" spans="1:14" x14ac:dyDescent="0.2">
      <c r="A73" s="52" t="s">
        <v>65</v>
      </c>
      <c r="C73" s="66"/>
      <c r="D73" s="88"/>
      <c r="E73" s="88"/>
      <c r="F73" s="88"/>
      <c r="G73" s="88"/>
      <c r="H73" s="89"/>
      <c r="I73" s="88"/>
      <c r="J73" s="88"/>
      <c r="K73" s="88"/>
      <c r="L73" s="88"/>
      <c r="N73" s="51"/>
    </row>
    <row r="75" spans="1:14" x14ac:dyDescent="0.2">
      <c r="A75" s="1">
        <v>1</v>
      </c>
      <c r="B75" s="101" t="s">
        <v>66</v>
      </c>
      <c r="C75" s="101"/>
      <c r="D75" s="101"/>
      <c r="E75" s="101"/>
      <c r="F75" s="101"/>
      <c r="G75" s="101"/>
      <c r="H75" s="101"/>
      <c r="I75" s="101"/>
      <c r="J75" s="101"/>
      <c r="K75" s="101"/>
      <c r="L75" s="101"/>
      <c r="M75" s="101"/>
    </row>
    <row r="76" spans="1:14" x14ac:dyDescent="0.2">
      <c r="B76" s="101"/>
      <c r="C76" s="101"/>
      <c r="D76" s="101"/>
      <c r="E76" s="101"/>
      <c r="F76" s="101"/>
      <c r="G76" s="101"/>
      <c r="H76" s="101"/>
      <c r="I76" s="101"/>
      <c r="J76" s="101"/>
      <c r="K76" s="101"/>
      <c r="L76" s="101"/>
      <c r="M76" s="101"/>
    </row>
    <row r="77" spans="1:14" ht="12.75" customHeight="1" x14ac:dyDescent="0.2"/>
    <row r="78" spans="1:14" x14ac:dyDescent="0.2">
      <c r="A78" s="1">
        <v>2</v>
      </c>
      <c r="B78" s="99" t="s">
        <v>67</v>
      </c>
      <c r="C78" s="99"/>
      <c r="D78" s="99"/>
      <c r="E78" s="99"/>
      <c r="F78" s="99"/>
      <c r="G78" s="99"/>
      <c r="H78" s="99"/>
      <c r="I78" s="99"/>
      <c r="J78" s="99"/>
      <c r="K78" s="99"/>
      <c r="L78" s="99"/>
      <c r="M78" s="99"/>
    </row>
    <row r="79" spans="1:14" x14ac:dyDescent="0.2">
      <c r="B79" s="99"/>
      <c r="C79" s="99"/>
      <c r="D79" s="99"/>
      <c r="E79" s="99"/>
      <c r="F79" s="99"/>
      <c r="G79" s="99"/>
      <c r="H79" s="99"/>
      <c r="I79" s="99"/>
      <c r="J79" s="99"/>
      <c r="K79" s="99"/>
      <c r="L79" s="99"/>
      <c r="M79" s="99"/>
    </row>
    <row r="81" spans="1:13" x14ac:dyDescent="0.2">
      <c r="A81" s="1">
        <v>3</v>
      </c>
      <c r="B81" s="100" t="s">
        <v>68</v>
      </c>
      <c r="C81" s="100"/>
      <c r="D81" s="100"/>
      <c r="E81" s="100"/>
      <c r="F81" s="100"/>
      <c r="G81" s="100"/>
      <c r="H81" s="100"/>
      <c r="I81" s="100"/>
      <c r="J81" s="100"/>
      <c r="K81" s="100"/>
      <c r="L81" s="100"/>
      <c r="M81" s="100"/>
    </row>
    <row r="83" spans="1:13" x14ac:dyDescent="0.2">
      <c r="A83" s="1">
        <v>4</v>
      </c>
      <c r="B83" s="61" t="s">
        <v>69</v>
      </c>
      <c r="C83" s="11"/>
    </row>
    <row r="85" spans="1:13" x14ac:dyDescent="0.2">
      <c r="A85" s="1">
        <v>5</v>
      </c>
      <c r="B85" s="62" t="s">
        <v>70</v>
      </c>
    </row>
    <row r="87" spans="1:13" x14ac:dyDescent="0.2">
      <c r="A87" s="1">
        <v>6</v>
      </c>
      <c r="B87" s="100" t="s">
        <v>71</v>
      </c>
      <c r="C87" s="100"/>
      <c r="D87" s="100"/>
      <c r="E87" s="100"/>
      <c r="F87" s="100"/>
      <c r="G87" s="100"/>
      <c r="H87" s="100"/>
      <c r="I87" s="100"/>
      <c r="J87" s="100"/>
      <c r="K87" s="100"/>
      <c r="L87" s="100"/>
      <c r="M87" s="100"/>
    </row>
    <row r="88" spans="1:13" x14ac:dyDescent="0.2">
      <c r="B88" s="100"/>
      <c r="C88" s="100"/>
      <c r="D88" s="100"/>
      <c r="E88" s="100"/>
      <c r="F88" s="100"/>
      <c r="G88" s="100"/>
      <c r="H88" s="100"/>
      <c r="I88" s="100"/>
      <c r="J88" s="100"/>
      <c r="K88" s="100"/>
      <c r="L88" s="100"/>
      <c r="M88" s="100"/>
    </row>
    <row r="89" spans="1:13" x14ac:dyDescent="0.2">
      <c r="B89" s="100"/>
      <c r="C89" s="100"/>
      <c r="D89" s="100"/>
      <c r="E89" s="100"/>
      <c r="F89" s="100"/>
      <c r="G89" s="100"/>
      <c r="H89" s="100"/>
      <c r="I89" s="100"/>
      <c r="J89" s="100"/>
      <c r="K89" s="100"/>
      <c r="L89" s="100"/>
      <c r="M89" s="100"/>
    </row>
    <row r="91" spans="1:13" x14ac:dyDescent="0.2">
      <c r="B91" s="101"/>
      <c r="C91" s="101"/>
      <c r="D91" s="101"/>
      <c r="E91" s="101"/>
      <c r="F91" s="101"/>
      <c r="G91" s="101"/>
      <c r="H91" s="101"/>
      <c r="I91" s="101"/>
      <c r="J91" s="101"/>
      <c r="K91" s="101"/>
      <c r="L91" s="101"/>
      <c r="M91" s="101"/>
    </row>
    <row r="92" spans="1:13" x14ac:dyDescent="0.2">
      <c r="B92" s="101"/>
      <c r="C92" s="101"/>
      <c r="D92" s="101"/>
      <c r="E92" s="101"/>
      <c r="F92" s="101"/>
      <c r="G92" s="101"/>
      <c r="H92" s="101"/>
      <c r="I92" s="101"/>
      <c r="J92" s="101"/>
      <c r="K92" s="101"/>
      <c r="L92" s="101"/>
      <c r="M92" s="101"/>
    </row>
  </sheetData>
  <mergeCells count="10">
    <mergeCell ref="B78:M79"/>
    <mergeCell ref="B81:M81"/>
    <mergeCell ref="B87:M89"/>
    <mergeCell ref="B91:M92"/>
    <mergeCell ref="A9:M9"/>
    <mergeCell ref="A10:M10"/>
    <mergeCell ref="D15:G15"/>
    <mergeCell ref="C65:I65"/>
    <mergeCell ref="C66:I66"/>
    <mergeCell ref="B75:M76"/>
  </mergeCells>
  <dataValidations disablePrompts="1"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pageSetup scale="50" fitToHeight="0" orientation="portrait" r:id="rId1"/>
  <headerFooter>
    <oddHeader>&amp;R&amp;"Times New Roman,Regular"&amp;10Filed: 2017-05-05
EB-2017-0049
Supplemantary Evidence
Exhibit D2-1-2
Attachment 1
Page &amp;P of &amp;N</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O92"/>
  <sheetViews>
    <sheetView showGridLines="0" view="pageBreakPreview" zoomScale="60" zoomScaleNormal="85" workbookViewId="0">
      <pane xSplit="3" ySplit="16" topLeftCell="D17" activePane="bottomRight" state="frozen"/>
      <selection activeCell="C41" sqref="C41:C43"/>
      <selection pane="topRight" activeCell="C41" sqref="C41:C43"/>
      <selection pane="bottomLeft" activeCell="C41" sqref="C41:C43"/>
      <selection pane="bottomRight" activeCell="N17" sqref="N17:O64"/>
    </sheetView>
  </sheetViews>
  <sheetFormatPr defaultColWidth="9.140625" defaultRowHeight="12.75" x14ac:dyDescent="0.2"/>
  <cols>
    <col min="1" max="1" width="7.7109375" style="1" customWidth="1"/>
    <col min="2" max="2" width="10.140625" style="55" customWidth="1"/>
    <col min="3" max="3" width="37.85546875" style="2" customWidth="1"/>
    <col min="4" max="4" width="14.42578125" style="66" customWidth="1"/>
    <col min="5" max="5" width="13" style="2" customWidth="1"/>
    <col min="6" max="6" width="11.7109375" style="2" customWidth="1"/>
    <col min="7" max="7" width="13.5703125" style="2" customWidth="1"/>
    <col min="8" max="8" width="1.7109375" style="3"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ht="13.15" hidden="1" x14ac:dyDescent="0.25">
      <c r="L1" s="4" t="s">
        <v>0</v>
      </c>
      <c r="M1" s="5">
        <v>0</v>
      </c>
    </row>
    <row r="2" spans="1:13" ht="13.15" hidden="1" x14ac:dyDescent="0.25">
      <c r="L2" s="4" t="s">
        <v>1</v>
      </c>
      <c r="M2" s="6"/>
    </row>
    <row r="3" spans="1:13" ht="13.15" hidden="1" x14ac:dyDescent="0.25">
      <c r="L3" s="4" t="s">
        <v>2</v>
      </c>
      <c r="M3" s="6"/>
    </row>
    <row r="4" spans="1:13" ht="13.15" hidden="1" x14ac:dyDescent="0.25">
      <c r="L4" s="4" t="s">
        <v>3</v>
      </c>
      <c r="M4" s="6"/>
    </row>
    <row r="5" spans="1:13" ht="13.15" hidden="1" x14ac:dyDescent="0.25">
      <c r="L5" s="4" t="s">
        <v>4</v>
      </c>
      <c r="M5" s="7"/>
    </row>
    <row r="6" spans="1:13" ht="13.15" hidden="1" x14ac:dyDescent="0.25">
      <c r="L6" s="4"/>
      <c r="M6" s="8"/>
    </row>
    <row r="7" spans="1:13" ht="13.15" hidden="1" x14ac:dyDescent="0.25">
      <c r="L7" s="4" t="s">
        <v>5</v>
      </c>
      <c r="M7" s="7"/>
    </row>
    <row r="9" spans="1:13" ht="17.45" x14ac:dyDescent="0.25">
      <c r="A9" s="102" t="s">
        <v>6</v>
      </c>
      <c r="B9" s="102"/>
      <c r="C9" s="102"/>
      <c r="D9" s="102"/>
      <c r="E9" s="102"/>
      <c r="F9" s="102"/>
      <c r="G9" s="102"/>
      <c r="H9" s="102"/>
      <c r="I9" s="102"/>
      <c r="J9" s="102"/>
      <c r="K9" s="102"/>
      <c r="L9" s="102"/>
      <c r="M9" s="102"/>
    </row>
    <row r="10" spans="1:13" ht="19.149999999999999" x14ac:dyDescent="0.25">
      <c r="A10" s="102" t="s">
        <v>7</v>
      </c>
      <c r="B10" s="102"/>
      <c r="C10" s="102"/>
      <c r="D10" s="102"/>
      <c r="E10" s="102"/>
      <c r="F10" s="102"/>
      <c r="G10" s="102"/>
      <c r="H10" s="102"/>
      <c r="I10" s="102"/>
      <c r="J10" s="102"/>
      <c r="K10" s="102"/>
      <c r="L10" s="102"/>
      <c r="M10" s="102"/>
    </row>
    <row r="11" spans="1:13" ht="13.15" x14ac:dyDescent="0.25">
      <c r="H11" s="2"/>
    </row>
    <row r="12" spans="1:13" ht="14.45" x14ac:dyDescent="0.25">
      <c r="E12" s="9" t="s">
        <v>8</v>
      </c>
      <c r="F12" s="10" t="s">
        <v>9</v>
      </c>
      <c r="H12" s="2"/>
    </row>
    <row r="13" spans="1:13" ht="13.9" x14ac:dyDescent="0.25">
      <c r="C13" s="11"/>
      <c r="E13" s="9" t="s">
        <v>10</v>
      </c>
      <c r="F13" s="12">
        <v>2017</v>
      </c>
      <c r="G13" s="13"/>
    </row>
    <row r="15" spans="1:13" ht="13.15" x14ac:dyDescent="0.25">
      <c r="D15" s="103" t="s">
        <v>11</v>
      </c>
      <c r="E15" s="104"/>
      <c r="F15" s="104"/>
      <c r="G15" s="105"/>
      <c r="I15" s="14"/>
      <c r="J15" s="15" t="s">
        <v>12</v>
      </c>
      <c r="K15" s="15"/>
      <c r="L15" s="16"/>
      <c r="M15" s="3"/>
    </row>
    <row r="16" spans="1:13" ht="28.9" x14ac:dyDescent="0.25">
      <c r="A16" s="17" t="s">
        <v>13</v>
      </c>
      <c r="B16" s="56" t="s">
        <v>14</v>
      </c>
      <c r="C16" s="18" t="s">
        <v>15</v>
      </c>
      <c r="D16" s="67" t="s">
        <v>16</v>
      </c>
      <c r="E16" s="19" t="s">
        <v>17</v>
      </c>
      <c r="F16" s="19" t="s">
        <v>18</v>
      </c>
      <c r="G16" s="17" t="s">
        <v>19</v>
      </c>
      <c r="H16" s="20"/>
      <c r="I16" s="21" t="s">
        <v>16</v>
      </c>
      <c r="J16" s="22" t="s">
        <v>20</v>
      </c>
      <c r="K16" s="22" t="s">
        <v>18</v>
      </c>
      <c r="L16" s="23" t="s">
        <v>19</v>
      </c>
      <c r="M16" s="17" t="s">
        <v>21</v>
      </c>
    </row>
    <row r="17" spans="1:15" ht="14.45" x14ac:dyDescent="0.3">
      <c r="A17" s="24">
        <v>12</v>
      </c>
      <c r="B17" s="57">
        <v>1610</v>
      </c>
      <c r="C17" s="25" t="s">
        <v>72</v>
      </c>
      <c r="D17" s="68">
        <v>373.80708629962766</v>
      </c>
      <c r="E17" s="68">
        <v>0</v>
      </c>
      <c r="F17" s="26">
        <v>0</v>
      </c>
      <c r="G17" s="27">
        <f>D17+E17+F17</f>
        <v>373.80708629962766</v>
      </c>
      <c r="H17" s="20"/>
      <c r="I17" s="68">
        <v>-184.60991786944589</v>
      </c>
      <c r="J17" s="68">
        <v>-35.278139314431769</v>
      </c>
      <c r="K17" s="26">
        <v>0</v>
      </c>
      <c r="L17" s="27">
        <f>I17+J17+K17</f>
        <v>-219.88805718387766</v>
      </c>
      <c r="M17" s="29">
        <f t="shared" ref="M17" si="0">G17+L17</f>
        <v>153.91902911574999</v>
      </c>
      <c r="N17" s="65"/>
      <c r="O17" s="65"/>
    </row>
    <row r="18" spans="1:15" ht="26.45" x14ac:dyDescent="0.3">
      <c r="A18" s="24">
        <v>12</v>
      </c>
      <c r="B18" s="57">
        <v>1611</v>
      </c>
      <c r="C18" s="25" t="s">
        <v>22</v>
      </c>
      <c r="D18" s="68">
        <v>0</v>
      </c>
      <c r="E18" s="68">
        <v>0</v>
      </c>
      <c r="F18" s="26">
        <v>0</v>
      </c>
      <c r="G18" s="27">
        <f t="shared" ref="G18:G60" si="1">D18+E18+F18</f>
        <v>0</v>
      </c>
      <c r="H18" s="28"/>
      <c r="I18" s="68">
        <v>0</v>
      </c>
      <c r="J18" s="68">
        <v>0</v>
      </c>
      <c r="K18" s="26">
        <v>0</v>
      </c>
      <c r="L18" s="27">
        <f t="shared" ref="L18:L59" si="2">I18+J18+K18</f>
        <v>0</v>
      </c>
      <c r="M18" s="29">
        <f>G18+L18</f>
        <v>0</v>
      </c>
      <c r="N18" s="65"/>
      <c r="O18" s="65"/>
    </row>
    <row r="19" spans="1:15" ht="26.45" x14ac:dyDescent="0.3">
      <c r="A19" s="24" t="s">
        <v>23</v>
      </c>
      <c r="B19" s="57">
        <v>1612</v>
      </c>
      <c r="C19" s="25" t="s">
        <v>24</v>
      </c>
      <c r="D19" s="68">
        <v>0</v>
      </c>
      <c r="E19" s="68">
        <v>0</v>
      </c>
      <c r="F19" s="26">
        <v>0</v>
      </c>
      <c r="G19" s="27">
        <f t="shared" si="1"/>
        <v>0</v>
      </c>
      <c r="H19" s="28"/>
      <c r="I19" s="68">
        <v>0</v>
      </c>
      <c r="J19" s="68">
        <v>0</v>
      </c>
      <c r="K19" s="26">
        <v>0</v>
      </c>
      <c r="L19" s="27">
        <f t="shared" si="2"/>
        <v>0</v>
      </c>
      <c r="M19" s="29">
        <f t="shared" ref="M19:M60" si="3">G19+L19</f>
        <v>0</v>
      </c>
      <c r="N19" s="65"/>
      <c r="O19" s="65"/>
    </row>
    <row r="20" spans="1:15" ht="15" x14ac:dyDescent="0.25">
      <c r="A20" s="24" t="s">
        <v>25</v>
      </c>
      <c r="B20" s="72">
        <v>1615</v>
      </c>
      <c r="C20" s="25" t="s">
        <v>26</v>
      </c>
      <c r="D20" s="68">
        <v>3.3159999999999999E-3</v>
      </c>
      <c r="E20" s="68">
        <v>0</v>
      </c>
      <c r="F20" s="26">
        <v>0</v>
      </c>
      <c r="G20" s="27">
        <f t="shared" ref="G20" si="4">D20+E20+F20</f>
        <v>3.3159999999999999E-3</v>
      </c>
      <c r="H20" s="28"/>
      <c r="I20" s="68">
        <v>0</v>
      </c>
      <c r="J20" s="68">
        <v>0</v>
      </c>
      <c r="K20" s="26">
        <v>0</v>
      </c>
      <c r="L20" s="27">
        <f t="shared" ref="L20" si="5">I20+J20+K20</f>
        <v>0</v>
      </c>
      <c r="M20" s="29">
        <f t="shared" si="3"/>
        <v>3.3159999999999999E-3</v>
      </c>
      <c r="N20" s="65"/>
      <c r="O20" s="65"/>
    </row>
    <row r="21" spans="1:15" ht="15" x14ac:dyDescent="0.25">
      <c r="A21" s="24">
        <v>1</v>
      </c>
      <c r="B21" s="72">
        <v>1620</v>
      </c>
      <c r="C21" s="25" t="s">
        <v>73</v>
      </c>
      <c r="D21" s="68">
        <v>2.1724E-2</v>
      </c>
      <c r="E21" s="68">
        <v>0</v>
      </c>
      <c r="F21" s="26">
        <v>0</v>
      </c>
      <c r="G21" s="27">
        <f t="shared" ref="G21" si="6">D21+E21+F21</f>
        <v>2.1724E-2</v>
      </c>
      <c r="H21" s="28"/>
      <c r="I21" s="68">
        <v>-2.00750728E-2</v>
      </c>
      <c r="J21" s="68">
        <v>-2.6503280000000001E-4</v>
      </c>
      <c r="K21" s="26">
        <v>0</v>
      </c>
      <c r="L21" s="27">
        <f t="shared" ref="L21" si="7">I21+J21+K21</f>
        <v>-2.0340105599999998E-2</v>
      </c>
      <c r="M21" s="29">
        <f t="shared" si="3"/>
        <v>1.383894400000002E-3</v>
      </c>
      <c r="N21" s="65"/>
      <c r="O21" s="65"/>
    </row>
    <row r="22" spans="1:15" ht="14.45" x14ac:dyDescent="0.3">
      <c r="A22" s="24">
        <v>6</v>
      </c>
      <c r="B22" s="57">
        <v>1665</v>
      </c>
      <c r="C22" s="25" t="s">
        <v>74</v>
      </c>
      <c r="D22" s="68">
        <v>0.13855429</v>
      </c>
      <c r="E22" s="68">
        <v>0</v>
      </c>
      <c r="F22" s="26">
        <v>0</v>
      </c>
      <c r="G22" s="27">
        <f t="shared" si="1"/>
        <v>0.13855429</v>
      </c>
      <c r="H22" s="28"/>
      <c r="I22" s="68">
        <v>-9.8911192383000002E-2</v>
      </c>
      <c r="J22" s="68">
        <v>-3.145182383E-3</v>
      </c>
      <c r="K22" s="26">
        <v>0</v>
      </c>
      <c r="L22" s="27">
        <f t="shared" si="2"/>
        <v>-0.102056374766</v>
      </c>
      <c r="M22" s="29">
        <f t="shared" si="3"/>
        <v>3.6497915233999992E-2</v>
      </c>
      <c r="N22" s="65"/>
      <c r="O22" s="65"/>
    </row>
    <row r="23" spans="1:15" ht="14.45" x14ac:dyDescent="0.3">
      <c r="A23" s="24">
        <v>17</v>
      </c>
      <c r="B23" s="57">
        <v>1675</v>
      </c>
      <c r="C23" s="25" t="s">
        <v>75</v>
      </c>
      <c r="D23" s="68">
        <v>0.537296</v>
      </c>
      <c r="E23" s="68">
        <v>0</v>
      </c>
      <c r="F23" s="26">
        <v>0</v>
      </c>
      <c r="G23" s="27">
        <f t="shared" si="1"/>
        <v>0.537296</v>
      </c>
      <c r="H23" s="28"/>
      <c r="I23" s="68">
        <v>-0.46808443119999998</v>
      </c>
      <c r="J23" s="68">
        <v>8.6128548799999996E-2</v>
      </c>
      <c r="K23" s="26">
        <v>0</v>
      </c>
      <c r="L23" s="27">
        <f t="shared" si="2"/>
        <v>-0.3819558824</v>
      </c>
      <c r="M23" s="29">
        <f t="shared" si="3"/>
        <v>0.15534011759999999</v>
      </c>
      <c r="N23" s="65"/>
      <c r="O23" s="65"/>
    </row>
    <row r="24" spans="1:15" ht="15" x14ac:dyDescent="0.25">
      <c r="A24" s="24">
        <v>17</v>
      </c>
      <c r="B24" s="57">
        <v>1680</v>
      </c>
      <c r="C24" s="25" t="s">
        <v>76</v>
      </c>
      <c r="D24" s="68">
        <v>8.4220000000000007E-3</v>
      </c>
      <c r="E24" s="68">
        <v>0</v>
      </c>
      <c r="F24" s="26">
        <v>0</v>
      </c>
      <c r="G24" s="27">
        <f t="shared" ref="G24" si="8">D24+E24+F24</f>
        <v>8.4220000000000007E-3</v>
      </c>
      <c r="H24" s="28"/>
      <c r="I24" s="68">
        <v>-6.3353725999999999E-3</v>
      </c>
      <c r="J24" s="68">
        <v>-1.5412260000000001E-4</v>
      </c>
      <c r="K24" s="26">
        <v>0</v>
      </c>
      <c r="L24" s="27">
        <f t="shared" ref="L24" si="9">I24+J24+K24</f>
        <v>-6.4894951999999997E-3</v>
      </c>
      <c r="M24" s="29">
        <f t="shared" si="3"/>
        <v>1.932504800000001E-3</v>
      </c>
      <c r="N24" s="65"/>
      <c r="O24" s="65"/>
    </row>
    <row r="25" spans="1:15" ht="14.45" x14ac:dyDescent="0.3">
      <c r="A25" s="24" t="s">
        <v>25</v>
      </c>
      <c r="B25" s="58">
        <v>1805</v>
      </c>
      <c r="C25" s="30" t="s">
        <v>26</v>
      </c>
      <c r="D25" s="68">
        <v>59.329763276782003</v>
      </c>
      <c r="E25" s="68">
        <v>0.2206237648611139</v>
      </c>
      <c r="F25" s="26">
        <v>0</v>
      </c>
      <c r="G25" s="27">
        <f t="shared" si="1"/>
        <v>59.55038704164312</v>
      </c>
      <c r="H25" s="28"/>
      <c r="I25" s="68">
        <v>-43.114218521879899</v>
      </c>
      <c r="J25" s="68">
        <v>0.10699213528658261</v>
      </c>
      <c r="K25" s="26">
        <v>0</v>
      </c>
      <c r="L25" s="27">
        <f t="shared" si="2"/>
        <v>-43.007226386593317</v>
      </c>
      <c r="M25" s="29">
        <f t="shared" si="3"/>
        <v>16.543160655049803</v>
      </c>
      <c r="N25" s="65"/>
      <c r="O25" s="65"/>
    </row>
    <row r="26" spans="1:15" ht="14.45" x14ac:dyDescent="0.3">
      <c r="A26" s="24">
        <v>14.1</v>
      </c>
      <c r="B26" s="63">
        <v>1806</v>
      </c>
      <c r="C26" s="30" t="s">
        <v>77</v>
      </c>
      <c r="D26" s="68">
        <v>237.30052251018384</v>
      </c>
      <c r="E26" s="68">
        <v>5.4312934389396261</v>
      </c>
      <c r="F26" s="26">
        <v>0</v>
      </c>
      <c r="G26" s="27">
        <f t="shared" si="1"/>
        <v>242.73181594912347</v>
      </c>
      <c r="H26" s="28"/>
      <c r="I26" s="68">
        <v>-77.168996876732862</v>
      </c>
      <c r="J26" s="68">
        <v>-2.2561519907587444</v>
      </c>
      <c r="K26" s="26">
        <v>0</v>
      </c>
      <c r="L26" s="27">
        <f t="shared" si="2"/>
        <v>-79.4251488674916</v>
      </c>
      <c r="M26" s="29">
        <f t="shared" si="3"/>
        <v>163.30666708163187</v>
      </c>
      <c r="N26" s="65"/>
      <c r="O26" s="65"/>
    </row>
    <row r="27" spans="1:15" ht="14.45" x14ac:dyDescent="0.3">
      <c r="A27" s="24">
        <v>47</v>
      </c>
      <c r="B27" s="58">
        <v>1808</v>
      </c>
      <c r="C27" s="31" t="s">
        <v>27</v>
      </c>
      <c r="D27" s="68">
        <v>16.499963793016448</v>
      </c>
      <c r="E27" s="68">
        <v>24.830561871484196</v>
      </c>
      <c r="F27" s="26">
        <v>0</v>
      </c>
      <c r="G27" s="27">
        <f t="shared" si="1"/>
        <v>41.330525664500641</v>
      </c>
      <c r="H27" s="28"/>
      <c r="I27" s="68">
        <v>-3.2969219751584498</v>
      </c>
      <c r="J27" s="68">
        <v>-0.52625745406340552</v>
      </c>
      <c r="K27" s="26">
        <v>0</v>
      </c>
      <c r="L27" s="27">
        <f t="shared" si="2"/>
        <v>-3.8231794292218551</v>
      </c>
      <c r="M27" s="29">
        <f t="shared" si="3"/>
        <v>37.507346235278789</v>
      </c>
      <c r="N27" s="65"/>
      <c r="O27" s="65"/>
    </row>
    <row r="28" spans="1:15" ht="14.45" x14ac:dyDescent="0.3">
      <c r="A28" s="24">
        <v>13</v>
      </c>
      <c r="B28" s="58">
        <v>1810</v>
      </c>
      <c r="C28" s="31" t="s">
        <v>28</v>
      </c>
      <c r="D28" s="68">
        <v>0</v>
      </c>
      <c r="E28" s="68">
        <v>0</v>
      </c>
      <c r="F28" s="26">
        <v>0</v>
      </c>
      <c r="G28" s="27">
        <f t="shared" si="1"/>
        <v>0</v>
      </c>
      <c r="H28" s="28"/>
      <c r="I28" s="68">
        <v>0</v>
      </c>
      <c r="J28" s="68">
        <v>0</v>
      </c>
      <c r="K28" s="26">
        <v>0</v>
      </c>
      <c r="L28" s="27">
        <f t="shared" si="2"/>
        <v>0</v>
      </c>
      <c r="M28" s="29">
        <f t="shared" si="3"/>
        <v>0</v>
      </c>
      <c r="N28" s="65"/>
      <c r="O28" s="65"/>
    </row>
    <row r="29" spans="1:15" ht="14.45" x14ac:dyDescent="0.3">
      <c r="A29" s="24">
        <v>47</v>
      </c>
      <c r="B29" s="58">
        <v>1815</v>
      </c>
      <c r="C29" s="31" t="s">
        <v>29</v>
      </c>
      <c r="D29" s="68">
        <v>191.92429315188332</v>
      </c>
      <c r="E29" s="68">
        <v>3.8988610720191961</v>
      </c>
      <c r="F29" s="26">
        <v>-1.1594239797250931</v>
      </c>
      <c r="G29" s="27">
        <f t="shared" si="1"/>
        <v>194.66373024417743</v>
      </c>
      <c r="H29" s="28"/>
      <c r="I29" s="68">
        <v>-70.777498519856152</v>
      </c>
      <c r="J29" s="68">
        <v>-4.3104564608660771</v>
      </c>
      <c r="K29" s="26">
        <v>1.1594239797250931</v>
      </c>
      <c r="L29" s="27">
        <f t="shared" si="2"/>
        <v>-73.92853100099714</v>
      </c>
      <c r="M29" s="29">
        <f t="shared" si="3"/>
        <v>120.73519924318029</v>
      </c>
      <c r="N29" s="65"/>
      <c r="O29" s="65"/>
    </row>
    <row r="30" spans="1:15" ht="14.45" x14ac:dyDescent="0.3">
      <c r="A30" s="24">
        <v>47</v>
      </c>
      <c r="B30" s="58">
        <v>1820</v>
      </c>
      <c r="C30" s="25" t="s">
        <v>30</v>
      </c>
      <c r="D30" s="68">
        <v>694.40963527639803</v>
      </c>
      <c r="E30" s="68">
        <v>62.273636719851957</v>
      </c>
      <c r="F30" s="26">
        <v>-1.8550783675601488</v>
      </c>
      <c r="G30" s="27">
        <f t="shared" si="1"/>
        <v>754.82819362868986</v>
      </c>
      <c r="H30" s="28"/>
      <c r="I30" s="68">
        <v>-265.46684638380862</v>
      </c>
      <c r="J30" s="68">
        <v>-19.564710690218689</v>
      </c>
      <c r="K30" s="26">
        <v>1.8550783675601488</v>
      </c>
      <c r="L30" s="27">
        <f t="shared" si="2"/>
        <v>-283.17647870646715</v>
      </c>
      <c r="M30" s="29">
        <f t="shared" si="3"/>
        <v>471.65171492222271</v>
      </c>
      <c r="N30" s="65"/>
      <c r="O30" s="65"/>
    </row>
    <row r="31" spans="1:15" ht="14.45" x14ac:dyDescent="0.3">
      <c r="A31" s="24">
        <v>47</v>
      </c>
      <c r="B31" s="58">
        <v>1825</v>
      </c>
      <c r="C31" s="31" t="s">
        <v>31</v>
      </c>
      <c r="D31" s="68">
        <v>0</v>
      </c>
      <c r="E31" s="68">
        <v>0</v>
      </c>
      <c r="F31" s="26">
        <v>0</v>
      </c>
      <c r="G31" s="27">
        <f t="shared" si="1"/>
        <v>0</v>
      </c>
      <c r="H31" s="28"/>
      <c r="I31" s="68">
        <v>0</v>
      </c>
      <c r="J31" s="68">
        <v>0</v>
      </c>
      <c r="K31" s="26">
        <v>0</v>
      </c>
      <c r="L31" s="27">
        <f t="shared" si="2"/>
        <v>0</v>
      </c>
      <c r="M31" s="29">
        <f t="shared" si="3"/>
        <v>0</v>
      </c>
      <c r="N31" s="65"/>
      <c r="O31" s="65"/>
    </row>
    <row r="32" spans="1:15" ht="14.45" x14ac:dyDescent="0.3">
      <c r="A32" s="24">
        <v>47</v>
      </c>
      <c r="B32" s="58">
        <v>1830</v>
      </c>
      <c r="C32" s="31" t="s">
        <v>32</v>
      </c>
      <c r="D32" s="68">
        <v>3063.4380869555148</v>
      </c>
      <c r="E32" s="68">
        <v>162.23657737413359</v>
      </c>
      <c r="F32" s="26">
        <v>-8.2734327275612447</v>
      </c>
      <c r="G32" s="27">
        <f t="shared" si="1"/>
        <v>3217.4012316020871</v>
      </c>
      <c r="H32" s="28"/>
      <c r="I32" s="68">
        <v>-912.72236786257156</v>
      </c>
      <c r="J32" s="68">
        <v>-51.560851016607202</v>
      </c>
      <c r="K32" s="26">
        <v>8.5797374499656875</v>
      </c>
      <c r="L32" s="27">
        <f t="shared" si="2"/>
        <v>-955.70348142921307</v>
      </c>
      <c r="M32" s="29">
        <f t="shared" si="3"/>
        <v>2261.6977501728743</v>
      </c>
      <c r="N32" s="65"/>
      <c r="O32" s="65"/>
    </row>
    <row r="33" spans="1:15" ht="14.45" x14ac:dyDescent="0.3">
      <c r="A33" s="24">
        <v>47</v>
      </c>
      <c r="B33" s="58">
        <v>1835</v>
      </c>
      <c r="C33" s="31" t="s">
        <v>33</v>
      </c>
      <c r="D33" s="68">
        <v>1977.25995849789</v>
      </c>
      <c r="E33" s="68">
        <v>92.481055084715152</v>
      </c>
      <c r="F33" s="26">
        <v>-5.5994812241564551</v>
      </c>
      <c r="G33" s="27">
        <f t="shared" si="1"/>
        <v>2064.1415323584488</v>
      </c>
      <c r="H33" s="28"/>
      <c r="I33" s="68">
        <v>-661.61079219564442</v>
      </c>
      <c r="J33" s="68">
        <v>-32.967206072132278</v>
      </c>
      <c r="K33" s="26">
        <v>5.7971198986254651</v>
      </c>
      <c r="L33" s="27">
        <f t="shared" si="2"/>
        <v>-688.7808783691512</v>
      </c>
      <c r="M33" s="29">
        <f t="shared" si="3"/>
        <v>1375.3606539892976</v>
      </c>
      <c r="N33" s="65"/>
      <c r="O33" s="65"/>
    </row>
    <row r="34" spans="1:15" ht="14.45" x14ac:dyDescent="0.3">
      <c r="A34" s="24">
        <v>47</v>
      </c>
      <c r="B34" s="58">
        <v>1840</v>
      </c>
      <c r="C34" s="31" t="s">
        <v>34</v>
      </c>
      <c r="D34" s="68">
        <v>23.90287687</v>
      </c>
      <c r="E34" s="68">
        <v>0</v>
      </c>
      <c r="F34" s="26">
        <v>0</v>
      </c>
      <c r="G34" s="27">
        <f t="shared" si="1"/>
        <v>23.90287687</v>
      </c>
      <c r="H34" s="28"/>
      <c r="I34" s="68">
        <v>-13.728541564477</v>
      </c>
      <c r="J34" s="68">
        <v>-0.40873919447700002</v>
      </c>
      <c r="K34" s="26">
        <v>0</v>
      </c>
      <c r="L34" s="27">
        <f t="shared" si="2"/>
        <v>-14.137280758954001</v>
      </c>
      <c r="M34" s="29">
        <f t="shared" si="3"/>
        <v>9.7655961110459995</v>
      </c>
      <c r="N34" s="65"/>
      <c r="O34" s="65"/>
    </row>
    <row r="35" spans="1:15" ht="14.45" x14ac:dyDescent="0.3">
      <c r="A35" s="24">
        <v>47</v>
      </c>
      <c r="B35" s="58">
        <v>1845</v>
      </c>
      <c r="C35" s="31" t="s">
        <v>35</v>
      </c>
      <c r="D35" s="68">
        <v>876.34609725992323</v>
      </c>
      <c r="E35" s="68">
        <v>20.28214633522267</v>
      </c>
      <c r="F35" s="26">
        <v>-0.60799778470850985</v>
      </c>
      <c r="G35" s="27">
        <f t="shared" si="1"/>
        <v>896.02024581043747</v>
      </c>
      <c r="H35" s="28"/>
      <c r="I35" s="68">
        <v>-482.07080801399889</v>
      </c>
      <c r="J35" s="68">
        <v>-24.155448843256025</v>
      </c>
      <c r="K35" s="26">
        <v>0.69565438783505573</v>
      </c>
      <c r="L35" s="27">
        <f t="shared" si="2"/>
        <v>-505.53060246941982</v>
      </c>
      <c r="M35" s="29">
        <f t="shared" si="3"/>
        <v>390.48964334101765</v>
      </c>
      <c r="N35" s="65"/>
      <c r="O35" s="65"/>
    </row>
    <row r="36" spans="1:15" ht="14.45" x14ac:dyDescent="0.3">
      <c r="A36" s="24">
        <v>47</v>
      </c>
      <c r="B36" s="58">
        <v>1850</v>
      </c>
      <c r="C36" s="31" t="s">
        <v>36</v>
      </c>
      <c r="D36" s="68">
        <v>1941.3761806083605</v>
      </c>
      <c r="E36" s="68">
        <v>125.28782787261173</v>
      </c>
      <c r="F36" s="26">
        <v>-5.1014655107904092</v>
      </c>
      <c r="G36" s="27">
        <f t="shared" si="1"/>
        <v>2061.5625429701818</v>
      </c>
      <c r="H36" s="28"/>
      <c r="I36" s="68">
        <v>-624.30421815616353</v>
      </c>
      <c r="J36" s="68">
        <v>-46.256426276291641</v>
      </c>
      <c r="K36" s="26">
        <v>5.1014655107904092</v>
      </c>
      <c r="L36" s="27">
        <f t="shared" si="2"/>
        <v>-665.45917892166483</v>
      </c>
      <c r="M36" s="29">
        <f t="shared" si="3"/>
        <v>1396.1033640485171</v>
      </c>
      <c r="N36" s="65"/>
      <c r="O36" s="65"/>
    </row>
    <row r="37" spans="1:15" ht="14.45" x14ac:dyDescent="0.3">
      <c r="A37" s="24">
        <v>47</v>
      </c>
      <c r="B37" s="58">
        <v>1855</v>
      </c>
      <c r="C37" s="31" t="s">
        <v>37</v>
      </c>
      <c r="D37" s="68">
        <v>0</v>
      </c>
      <c r="E37" s="68">
        <v>0</v>
      </c>
      <c r="F37" s="26">
        <v>0</v>
      </c>
      <c r="G37" s="27">
        <f t="shared" si="1"/>
        <v>0</v>
      </c>
      <c r="H37" s="28"/>
      <c r="I37" s="68">
        <v>0</v>
      </c>
      <c r="J37" s="68">
        <v>0</v>
      </c>
      <c r="K37" s="26">
        <v>0</v>
      </c>
      <c r="L37" s="27">
        <f t="shared" si="2"/>
        <v>0</v>
      </c>
      <c r="M37" s="29">
        <f t="shared" si="3"/>
        <v>0</v>
      </c>
      <c r="N37" s="65"/>
      <c r="O37" s="65"/>
    </row>
    <row r="38" spans="1:15" ht="14.45" x14ac:dyDescent="0.3">
      <c r="A38" s="24">
        <v>47</v>
      </c>
      <c r="B38" s="58">
        <v>1860</v>
      </c>
      <c r="C38" s="31" t="s">
        <v>38</v>
      </c>
      <c r="D38" s="68">
        <v>74.810379992472718</v>
      </c>
      <c r="E38" s="68">
        <v>7.3280777897866445</v>
      </c>
      <c r="F38" s="26">
        <v>0</v>
      </c>
      <c r="G38" s="27">
        <f t="shared" si="1"/>
        <v>82.138457782259366</v>
      </c>
      <c r="H38" s="28"/>
      <c r="I38" s="68">
        <v>-14.029493904221173</v>
      </c>
      <c r="J38" s="68">
        <v>-4.6450488076731995</v>
      </c>
      <c r="K38" s="26">
        <v>0</v>
      </c>
      <c r="L38" s="27">
        <f t="shared" si="2"/>
        <v>-18.674542711894372</v>
      </c>
      <c r="M38" s="29">
        <f t="shared" si="3"/>
        <v>63.46391507036499</v>
      </c>
      <c r="N38" s="65"/>
      <c r="O38" s="65"/>
    </row>
    <row r="39" spans="1:15" ht="14.45" x14ac:dyDescent="0.3">
      <c r="A39" s="24">
        <v>47</v>
      </c>
      <c r="B39" s="58">
        <v>1555</v>
      </c>
      <c r="C39" s="30" t="s">
        <v>39</v>
      </c>
      <c r="D39" s="68">
        <v>520.58862589933324</v>
      </c>
      <c r="E39" s="68">
        <v>9.7634925631529725</v>
      </c>
      <c r="F39" s="26">
        <v>0</v>
      </c>
      <c r="G39" s="27">
        <f t="shared" si="1"/>
        <v>530.35211846248626</v>
      </c>
      <c r="H39" s="28"/>
      <c r="I39" s="68">
        <v>-232.69055669777879</v>
      </c>
      <c r="J39" s="68">
        <v>-33.419915699065861</v>
      </c>
      <c r="K39" s="26">
        <v>0</v>
      </c>
      <c r="L39" s="27">
        <f t="shared" si="2"/>
        <v>-266.11047239684467</v>
      </c>
      <c r="M39" s="29">
        <f t="shared" si="3"/>
        <v>264.24164606564159</v>
      </c>
      <c r="N39" s="65"/>
      <c r="O39" s="65"/>
    </row>
    <row r="40" spans="1:15" ht="14.45" x14ac:dyDescent="0.3">
      <c r="A40" s="24" t="s">
        <v>25</v>
      </c>
      <c r="B40" s="58">
        <v>1905</v>
      </c>
      <c r="C40" s="30" t="s">
        <v>26</v>
      </c>
      <c r="D40" s="68">
        <v>17.019295244030001</v>
      </c>
      <c r="E40" s="68">
        <v>0</v>
      </c>
      <c r="F40" s="26">
        <v>0</v>
      </c>
      <c r="G40" s="27">
        <f t="shared" si="1"/>
        <v>17.019295244030001</v>
      </c>
      <c r="H40" s="28"/>
      <c r="I40" s="68">
        <v>0</v>
      </c>
      <c r="J40" s="68">
        <v>0</v>
      </c>
      <c r="K40" s="26">
        <v>0</v>
      </c>
      <c r="L40" s="27">
        <f t="shared" si="2"/>
        <v>0</v>
      </c>
      <c r="M40" s="29">
        <f t="shared" si="3"/>
        <v>17.019295244030001</v>
      </c>
      <c r="N40" s="65"/>
      <c r="O40" s="65"/>
    </row>
    <row r="41" spans="1:15" ht="14.45" x14ac:dyDescent="0.3">
      <c r="A41" s="24">
        <v>47</v>
      </c>
      <c r="B41" s="58">
        <v>1908</v>
      </c>
      <c r="C41" s="31" t="s">
        <v>40</v>
      </c>
      <c r="D41" s="68">
        <v>165.04056115369002</v>
      </c>
      <c r="E41" s="68">
        <v>0</v>
      </c>
      <c r="F41" s="26">
        <v>0</v>
      </c>
      <c r="G41" s="27">
        <f t="shared" si="1"/>
        <v>165.04056115369002</v>
      </c>
      <c r="H41" s="28"/>
      <c r="I41" s="68">
        <v>-73.646085130222502</v>
      </c>
      <c r="J41" s="68">
        <v>-2.7957401810224938</v>
      </c>
      <c r="K41" s="26">
        <v>0</v>
      </c>
      <c r="L41" s="27">
        <f t="shared" si="2"/>
        <v>-76.441825311244997</v>
      </c>
      <c r="M41" s="29">
        <f t="shared" si="3"/>
        <v>88.598735842445024</v>
      </c>
      <c r="N41" s="65"/>
      <c r="O41" s="65"/>
    </row>
    <row r="42" spans="1:15" ht="15" x14ac:dyDescent="0.25">
      <c r="A42" s="24">
        <v>13</v>
      </c>
      <c r="B42" s="58">
        <v>1910</v>
      </c>
      <c r="C42" s="31" t="s">
        <v>28</v>
      </c>
      <c r="D42" s="68">
        <v>26.401686821836755</v>
      </c>
      <c r="E42" s="68">
        <v>6.9565233159992523</v>
      </c>
      <c r="F42" s="26">
        <v>0</v>
      </c>
      <c r="G42" s="27">
        <f t="shared" si="1"/>
        <v>33.358210137836011</v>
      </c>
      <c r="H42" s="28"/>
      <c r="I42" s="68">
        <v>-9.7691334618467884</v>
      </c>
      <c r="J42" s="68">
        <v>1.9683924327117976</v>
      </c>
      <c r="K42" s="26">
        <v>0</v>
      </c>
      <c r="L42" s="27">
        <f t="shared" si="2"/>
        <v>-7.8007410291349908</v>
      </c>
      <c r="M42" s="29">
        <f t="shared" si="3"/>
        <v>25.557469108701021</v>
      </c>
      <c r="N42" s="65"/>
      <c r="O42" s="65"/>
    </row>
    <row r="43" spans="1:15" ht="15" x14ac:dyDescent="0.25">
      <c r="A43" s="24">
        <v>8</v>
      </c>
      <c r="B43" s="58">
        <v>1915</v>
      </c>
      <c r="C43" s="31" t="s">
        <v>79</v>
      </c>
      <c r="D43" s="68">
        <v>4.7379128627346576</v>
      </c>
      <c r="E43" s="68">
        <v>0.85855109294145748</v>
      </c>
      <c r="F43" s="26">
        <v>-0.39949159620000002</v>
      </c>
      <c r="G43" s="27">
        <f t="shared" si="1"/>
        <v>5.1969723594761152</v>
      </c>
      <c r="H43" s="28"/>
      <c r="I43" s="68">
        <v>-2.0351294795910473</v>
      </c>
      <c r="J43" s="68">
        <v>-0.7095357287493409</v>
      </c>
      <c r="K43" s="26">
        <v>0.39949159620000002</v>
      </c>
      <c r="L43" s="27">
        <f t="shared" si="2"/>
        <v>-2.3451736121403881</v>
      </c>
      <c r="M43" s="29">
        <f t="shared" si="3"/>
        <v>2.8517987473357271</v>
      </c>
      <c r="N43" s="65"/>
      <c r="O43" s="65"/>
    </row>
    <row r="44" spans="1:15" ht="15" x14ac:dyDescent="0.25">
      <c r="A44" s="24">
        <v>10</v>
      </c>
      <c r="B44" s="58">
        <v>1920</v>
      </c>
      <c r="C44" s="31" t="s">
        <v>41</v>
      </c>
      <c r="D44" s="68">
        <v>40.168883594111733</v>
      </c>
      <c r="E44" s="68">
        <v>11.417212695908191</v>
      </c>
      <c r="F44" s="26">
        <v>-7.805814829740001</v>
      </c>
      <c r="G44" s="27">
        <f t="shared" si="1"/>
        <v>43.780281460279923</v>
      </c>
      <c r="H44" s="28"/>
      <c r="I44" s="68">
        <v>-23.787461375992514</v>
      </c>
      <c r="J44" s="68">
        <v>-4.4070164405578538</v>
      </c>
      <c r="K44" s="26">
        <v>7.805814829740001</v>
      </c>
      <c r="L44" s="27">
        <f t="shared" si="2"/>
        <v>-20.388662986810367</v>
      </c>
      <c r="M44" s="29">
        <f t="shared" si="3"/>
        <v>23.391618473469556</v>
      </c>
      <c r="N44" s="65"/>
      <c r="O44" s="65"/>
    </row>
    <row r="45" spans="1:15" ht="15" x14ac:dyDescent="0.25">
      <c r="A45" s="24"/>
      <c r="B45" s="64">
        <v>1925</v>
      </c>
      <c r="C45" s="25" t="s">
        <v>78</v>
      </c>
      <c r="D45" s="68">
        <v>186.77979069041035</v>
      </c>
      <c r="E45" s="68">
        <v>47.108849254298001</v>
      </c>
      <c r="F45" s="26">
        <v>-5.0453274750900006</v>
      </c>
      <c r="G45" s="27">
        <f t="shared" si="1"/>
        <v>228.84331246961835</v>
      </c>
      <c r="H45" s="28"/>
      <c r="I45" s="68">
        <v>-119.26588761590503</v>
      </c>
      <c r="J45" s="68">
        <v>-22.594740408048224</v>
      </c>
      <c r="K45" s="26">
        <v>5.0453274750900006</v>
      </c>
      <c r="L45" s="27">
        <f t="shared" si="2"/>
        <v>-136.81530054886326</v>
      </c>
      <c r="M45" s="29">
        <f t="shared" si="3"/>
        <v>92.028011920755091</v>
      </c>
      <c r="N45" s="65"/>
      <c r="O45" s="65"/>
    </row>
    <row r="46" spans="1:15" ht="15" x14ac:dyDescent="0.25">
      <c r="A46" s="24">
        <v>10</v>
      </c>
      <c r="B46" s="57">
        <v>1930</v>
      </c>
      <c r="C46" s="31" t="s">
        <v>42</v>
      </c>
      <c r="D46" s="68">
        <v>280.9246107774764</v>
      </c>
      <c r="E46" s="68">
        <v>38.660486306949281</v>
      </c>
      <c r="F46" s="26">
        <v>0</v>
      </c>
      <c r="G46" s="27">
        <f t="shared" si="1"/>
        <v>319.58509708442568</v>
      </c>
      <c r="H46" s="28"/>
      <c r="I46" s="68">
        <v>-184.63564988529581</v>
      </c>
      <c r="J46" s="68">
        <v>-26.199583617413801</v>
      </c>
      <c r="K46" s="26">
        <v>0</v>
      </c>
      <c r="L46" s="27">
        <f t="shared" si="2"/>
        <v>-210.8352335027096</v>
      </c>
      <c r="M46" s="29">
        <f t="shared" si="3"/>
        <v>108.74986358171608</v>
      </c>
      <c r="N46" s="65"/>
      <c r="O46" s="65"/>
    </row>
    <row r="47" spans="1:15" ht="15" x14ac:dyDescent="0.25">
      <c r="A47" s="24">
        <v>8</v>
      </c>
      <c r="B47" s="57">
        <v>1935</v>
      </c>
      <c r="C47" s="31" t="s">
        <v>43</v>
      </c>
      <c r="D47" s="68">
        <v>1.0520383341670929</v>
      </c>
      <c r="E47" s="68">
        <v>0.45438498743215378</v>
      </c>
      <c r="F47" s="26">
        <v>-0.19955597676000006</v>
      </c>
      <c r="G47" s="27">
        <f t="shared" si="1"/>
        <v>1.3068673448392465</v>
      </c>
      <c r="H47" s="28"/>
      <c r="I47" s="68">
        <v>-0.42066859094669334</v>
      </c>
      <c r="J47" s="68">
        <v>-0.12689420670789622</v>
      </c>
      <c r="K47" s="26">
        <v>0.19955597676000006</v>
      </c>
      <c r="L47" s="27">
        <f t="shared" si="2"/>
        <v>-0.34800682089458956</v>
      </c>
      <c r="M47" s="29">
        <f t="shared" si="3"/>
        <v>0.95886052394465693</v>
      </c>
      <c r="N47" s="65"/>
      <c r="O47" s="65"/>
    </row>
    <row r="48" spans="1:15" ht="15" x14ac:dyDescent="0.25">
      <c r="A48" s="24">
        <v>8</v>
      </c>
      <c r="B48" s="57">
        <v>1940</v>
      </c>
      <c r="C48" s="31" t="s">
        <v>44</v>
      </c>
      <c r="D48" s="68">
        <v>5.249409183868714</v>
      </c>
      <c r="E48" s="68">
        <v>9.2374611228672923E-2</v>
      </c>
      <c r="F48" s="26">
        <v>-0.93368223258000038</v>
      </c>
      <c r="G48" s="27">
        <f t="shared" si="1"/>
        <v>4.4081015625173858</v>
      </c>
      <c r="H48" s="28"/>
      <c r="I48" s="68">
        <v>-2.8374218760323933</v>
      </c>
      <c r="J48" s="68">
        <v>-0.81358429375384178</v>
      </c>
      <c r="K48" s="26">
        <v>0.93368223258000038</v>
      </c>
      <c r="L48" s="27">
        <f t="shared" si="2"/>
        <v>-2.7173239372062348</v>
      </c>
      <c r="M48" s="29">
        <f t="shared" si="3"/>
        <v>1.6907776253111511</v>
      </c>
      <c r="N48" s="65"/>
      <c r="O48" s="65"/>
    </row>
    <row r="49" spans="1:15" ht="15" x14ac:dyDescent="0.25">
      <c r="A49" s="24">
        <v>8</v>
      </c>
      <c r="B49" s="57">
        <v>1945</v>
      </c>
      <c r="C49" s="31" t="s">
        <v>45</v>
      </c>
      <c r="D49" s="68">
        <v>6.8426674921749697</v>
      </c>
      <c r="E49" s="68">
        <v>0.78636022783814896</v>
      </c>
      <c r="F49" s="26">
        <v>-1.6413195741</v>
      </c>
      <c r="G49" s="27">
        <f t="shared" si="1"/>
        <v>5.9877081459131185</v>
      </c>
      <c r="H49" s="28"/>
      <c r="I49" s="68">
        <v>-3.9948229204854968</v>
      </c>
      <c r="J49" s="68">
        <v>-1.1635495569548089</v>
      </c>
      <c r="K49" s="26">
        <v>1.6413195741</v>
      </c>
      <c r="L49" s="27">
        <f t="shared" si="2"/>
        <v>-3.5170529033403062</v>
      </c>
      <c r="M49" s="29">
        <f t="shared" si="3"/>
        <v>2.4706552425728123</v>
      </c>
      <c r="N49" s="65"/>
      <c r="O49" s="65"/>
    </row>
    <row r="50" spans="1:15" ht="15" x14ac:dyDescent="0.25">
      <c r="A50" s="24">
        <v>8</v>
      </c>
      <c r="B50" s="57">
        <v>1950</v>
      </c>
      <c r="C50" s="31" t="s">
        <v>46</v>
      </c>
      <c r="D50" s="68">
        <v>135.83092496414127</v>
      </c>
      <c r="E50" s="68">
        <v>3.8708298298481698</v>
      </c>
      <c r="F50" s="26">
        <v>0</v>
      </c>
      <c r="G50" s="27">
        <f t="shared" si="1"/>
        <v>139.70175479398944</v>
      </c>
      <c r="H50" s="28"/>
      <c r="I50" s="68">
        <v>-80.623748329637664</v>
      </c>
      <c r="J50" s="68">
        <v>-9.7810988939369246</v>
      </c>
      <c r="K50" s="26">
        <v>0</v>
      </c>
      <c r="L50" s="27">
        <f t="shared" si="2"/>
        <v>-90.404847223574592</v>
      </c>
      <c r="M50" s="29">
        <f t="shared" si="3"/>
        <v>49.296907570414845</v>
      </c>
      <c r="N50" s="65"/>
      <c r="O50" s="65"/>
    </row>
    <row r="51" spans="1:15" ht="15" x14ac:dyDescent="0.25">
      <c r="A51" s="24">
        <v>8</v>
      </c>
      <c r="B51" s="57">
        <v>1955</v>
      </c>
      <c r="C51" s="31" t="s">
        <v>47</v>
      </c>
      <c r="D51" s="68">
        <v>58.048195161327769</v>
      </c>
      <c r="E51" s="68">
        <v>12.226263955482114</v>
      </c>
      <c r="F51" s="26">
        <v>0</v>
      </c>
      <c r="G51" s="27">
        <f t="shared" si="1"/>
        <v>70.274459116809879</v>
      </c>
      <c r="H51" s="28"/>
      <c r="I51" s="68">
        <v>-28.655342654983926</v>
      </c>
      <c r="J51" s="68">
        <v>11.665409666522557</v>
      </c>
      <c r="K51" s="26">
        <v>0</v>
      </c>
      <c r="L51" s="27">
        <f t="shared" si="2"/>
        <v>-16.989932988461369</v>
      </c>
      <c r="M51" s="29">
        <f t="shared" si="3"/>
        <v>53.28452612834851</v>
      </c>
      <c r="N51" s="65"/>
      <c r="O51" s="65"/>
    </row>
    <row r="52" spans="1:15" ht="15" x14ac:dyDescent="0.25">
      <c r="A52" s="32">
        <v>8</v>
      </c>
      <c r="B52" s="59">
        <v>1960</v>
      </c>
      <c r="C52" s="25" t="s">
        <v>48</v>
      </c>
      <c r="D52" s="68">
        <v>3.3712730659987091</v>
      </c>
      <c r="E52" s="68">
        <v>0.84175467124090841</v>
      </c>
      <c r="F52" s="26">
        <v>-1.24634037864</v>
      </c>
      <c r="G52" s="27">
        <f t="shared" si="1"/>
        <v>2.966687358599617</v>
      </c>
      <c r="H52" s="28"/>
      <c r="I52" s="68">
        <v>-1.9197718145778708</v>
      </c>
      <c r="J52" s="68">
        <v>-0.64721968159983279</v>
      </c>
      <c r="K52" s="26">
        <v>1.24634037864</v>
      </c>
      <c r="L52" s="27">
        <f t="shared" si="2"/>
        <v>-1.3206511175377036</v>
      </c>
      <c r="M52" s="29">
        <f t="shared" si="3"/>
        <v>1.6460362410619134</v>
      </c>
      <c r="N52" s="65"/>
      <c r="O52" s="65"/>
    </row>
    <row r="53" spans="1:15" ht="25.5" x14ac:dyDescent="0.25">
      <c r="A53" s="33">
        <v>47</v>
      </c>
      <c r="B53" s="59">
        <v>1970</v>
      </c>
      <c r="C53" s="31" t="s">
        <v>49</v>
      </c>
      <c r="D53" s="68">
        <v>0</v>
      </c>
      <c r="E53" s="68">
        <v>0</v>
      </c>
      <c r="F53" s="26">
        <v>0</v>
      </c>
      <c r="G53" s="27">
        <f t="shared" si="1"/>
        <v>0</v>
      </c>
      <c r="H53" s="28"/>
      <c r="I53" s="68">
        <v>0</v>
      </c>
      <c r="J53" s="68">
        <v>0</v>
      </c>
      <c r="K53" s="26">
        <v>0</v>
      </c>
      <c r="L53" s="27">
        <f t="shared" si="2"/>
        <v>0</v>
      </c>
      <c r="M53" s="29">
        <f t="shared" si="3"/>
        <v>0</v>
      </c>
      <c r="N53" s="65"/>
      <c r="O53" s="65"/>
    </row>
    <row r="54" spans="1:15" ht="25.5" x14ac:dyDescent="0.25">
      <c r="A54" s="24">
        <v>47</v>
      </c>
      <c r="B54" s="57">
        <v>1975</v>
      </c>
      <c r="C54" s="31" t="s">
        <v>50</v>
      </c>
      <c r="D54" s="68">
        <v>0</v>
      </c>
      <c r="E54" s="68">
        <v>0</v>
      </c>
      <c r="F54" s="26">
        <v>0</v>
      </c>
      <c r="G54" s="27">
        <f t="shared" si="1"/>
        <v>0</v>
      </c>
      <c r="H54" s="28"/>
      <c r="I54" s="68">
        <v>0</v>
      </c>
      <c r="J54" s="68">
        <v>0</v>
      </c>
      <c r="K54" s="26">
        <v>0</v>
      </c>
      <c r="L54" s="27">
        <f t="shared" si="2"/>
        <v>0</v>
      </c>
      <c r="M54" s="29">
        <f t="shared" si="3"/>
        <v>0</v>
      </c>
      <c r="N54" s="65"/>
      <c r="O54" s="65"/>
    </row>
    <row r="55" spans="1:15" ht="15" x14ac:dyDescent="0.25">
      <c r="A55" s="24">
        <v>47</v>
      </c>
      <c r="B55" s="57">
        <v>1980</v>
      </c>
      <c r="C55" s="31" t="s">
        <v>51</v>
      </c>
      <c r="D55" s="68">
        <v>120.23825793564185</v>
      </c>
      <c r="E55" s="68">
        <v>14.474608870508789</v>
      </c>
      <c r="F55" s="26">
        <v>0</v>
      </c>
      <c r="G55" s="27">
        <f t="shared" si="1"/>
        <v>134.71286680615066</v>
      </c>
      <c r="H55" s="28"/>
      <c r="I55" s="68">
        <v>-69.862010132948072</v>
      </c>
      <c r="J55" s="68">
        <v>-16.40440763671462</v>
      </c>
      <c r="K55" s="26">
        <v>0</v>
      </c>
      <c r="L55" s="27">
        <f t="shared" si="2"/>
        <v>-86.266417769662695</v>
      </c>
      <c r="M55" s="29">
        <f t="shared" si="3"/>
        <v>48.446449036487962</v>
      </c>
      <c r="N55" s="65"/>
      <c r="O55" s="65"/>
    </row>
    <row r="56" spans="1:15" ht="15" x14ac:dyDescent="0.25">
      <c r="A56" s="24">
        <v>47</v>
      </c>
      <c r="B56" s="57">
        <v>1985</v>
      </c>
      <c r="C56" s="31" t="s">
        <v>52</v>
      </c>
      <c r="D56" s="68">
        <v>14.16399863</v>
      </c>
      <c r="E56" s="68">
        <v>0</v>
      </c>
      <c r="F56" s="26">
        <v>0</v>
      </c>
      <c r="G56" s="27">
        <f t="shared" si="1"/>
        <v>14.16399863</v>
      </c>
      <c r="H56" s="28"/>
      <c r="I56" s="68">
        <v>-7.4894288697219995</v>
      </c>
      <c r="J56" s="68">
        <v>-0.41642155972200001</v>
      </c>
      <c r="K56" s="26">
        <v>0</v>
      </c>
      <c r="L56" s="27">
        <f t="shared" si="2"/>
        <v>-7.9058504294439995</v>
      </c>
      <c r="M56" s="29">
        <f t="shared" si="3"/>
        <v>6.2581482005560005</v>
      </c>
      <c r="N56" s="65"/>
      <c r="O56" s="65"/>
    </row>
    <row r="57" spans="1:15" ht="15" x14ac:dyDescent="0.25">
      <c r="A57" s="33">
        <v>47</v>
      </c>
      <c r="B57" s="57">
        <v>1990</v>
      </c>
      <c r="C57" s="34" t="s">
        <v>53</v>
      </c>
      <c r="D57" s="68">
        <v>10.08096576714</v>
      </c>
      <c r="E57" s="68">
        <v>0</v>
      </c>
      <c r="F57" s="26">
        <v>0</v>
      </c>
      <c r="G57" s="27">
        <f t="shared" si="1"/>
        <v>10.08096576714</v>
      </c>
      <c r="H57" s="28"/>
      <c r="I57" s="68">
        <v>-5.6552745538800009</v>
      </c>
      <c r="J57" s="68">
        <v>-0.49449216924000006</v>
      </c>
      <c r="K57" s="26">
        <v>0</v>
      </c>
      <c r="L57" s="27">
        <f t="shared" si="2"/>
        <v>-6.1497667231200008</v>
      </c>
      <c r="M57" s="29">
        <f t="shared" si="3"/>
        <v>3.9311990440199995</v>
      </c>
      <c r="N57" s="65"/>
      <c r="O57" s="65"/>
    </row>
    <row r="58" spans="1:15" ht="15" x14ac:dyDescent="0.25">
      <c r="A58" s="24">
        <v>47</v>
      </c>
      <c r="B58" s="57">
        <v>1995</v>
      </c>
      <c r="C58" s="31" t="s">
        <v>54</v>
      </c>
      <c r="D58" s="68">
        <v>0</v>
      </c>
      <c r="E58" s="68">
        <v>0</v>
      </c>
      <c r="F58" s="26">
        <v>0</v>
      </c>
      <c r="G58" s="27">
        <f t="shared" si="1"/>
        <v>0</v>
      </c>
      <c r="H58" s="28"/>
      <c r="I58" s="68">
        <v>0</v>
      </c>
      <c r="J58" s="68">
        <v>0</v>
      </c>
      <c r="K58" s="26">
        <v>0</v>
      </c>
      <c r="L58" s="27">
        <f t="shared" si="2"/>
        <v>0</v>
      </c>
      <c r="M58" s="29">
        <f t="shared" si="3"/>
        <v>0</v>
      </c>
      <c r="N58" s="65"/>
      <c r="O58" s="65"/>
    </row>
    <row r="59" spans="1:15" ht="15" x14ac:dyDescent="0.25">
      <c r="A59" s="24">
        <v>47</v>
      </c>
      <c r="B59" s="57">
        <v>2440</v>
      </c>
      <c r="C59" s="31" t="s">
        <v>55</v>
      </c>
      <c r="D59" s="68">
        <v>0</v>
      </c>
      <c r="E59" s="68">
        <v>0</v>
      </c>
      <c r="F59" s="26">
        <v>0</v>
      </c>
      <c r="G59" s="27">
        <f t="shared" si="1"/>
        <v>0</v>
      </c>
      <c r="I59" s="68">
        <v>0</v>
      </c>
      <c r="J59" s="68">
        <v>0</v>
      </c>
      <c r="K59" s="26">
        <v>0</v>
      </c>
      <c r="L59" s="27">
        <f t="shared" si="2"/>
        <v>0</v>
      </c>
      <c r="M59" s="29">
        <f t="shared" si="3"/>
        <v>0</v>
      </c>
      <c r="N59" s="65"/>
      <c r="O59" s="65"/>
    </row>
    <row r="60" spans="1:15" ht="15" x14ac:dyDescent="0.25">
      <c r="A60" s="35"/>
      <c r="B60" s="60"/>
      <c r="C60" s="36"/>
      <c r="D60" s="69"/>
      <c r="E60" s="69"/>
      <c r="F60" s="37"/>
      <c r="G60" s="27">
        <f t="shared" si="1"/>
        <v>0</v>
      </c>
      <c r="I60" s="69">
        <v>0</v>
      </c>
      <c r="J60" s="69">
        <v>0</v>
      </c>
      <c r="K60" s="37">
        <v>0</v>
      </c>
      <c r="L60" s="27">
        <f t="shared" ref="L60" si="10">I60+J60+K60</f>
        <v>0</v>
      </c>
      <c r="M60" s="29">
        <f t="shared" si="3"/>
        <v>0</v>
      </c>
      <c r="N60" s="65"/>
      <c r="O60" s="65"/>
    </row>
    <row r="61" spans="1:15" x14ac:dyDescent="0.2">
      <c r="A61" s="35"/>
      <c r="B61" s="60"/>
      <c r="C61" s="38" t="s">
        <v>56</v>
      </c>
      <c r="D61" s="82">
        <f>SUM(D17:D60)</f>
        <v>11127.653254360135</v>
      </c>
      <c r="E61" s="82">
        <f>SUM(E17:E60)</f>
        <v>651.78235370645382</v>
      </c>
      <c r="F61" s="82">
        <f>SUM(F17:F60)</f>
        <v>-39.868411657611865</v>
      </c>
      <c r="G61" s="82">
        <f>SUM(G17:G60)</f>
        <v>11739.567196408978</v>
      </c>
      <c r="H61" s="81"/>
      <c r="I61" s="82">
        <f>SUM(I17:I60)</f>
        <v>-4200.782421302788</v>
      </c>
      <c r="J61" s="82">
        <f>SUM(J17:J60)</f>
        <v>-328.08027774872551</v>
      </c>
      <c r="K61" s="82">
        <f t="shared" ref="K61:M61" si="11">SUM(K17:K60)</f>
        <v>40.460011657611858</v>
      </c>
      <c r="L61" s="82">
        <f>SUM(L17:L60)</f>
        <v>-4488.402687393901</v>
      </c>
      <c r="M61" s="70">
        <f t="shared" si="11"/>
        <v>7251.1645090150796</v>
      </c>
      <c r="N61" s="65"/>
      <c r="O61" s="65"/>
    </row>
    <row r="62" spans="1:15" ht="37.5" x14ac:dyDescent="0.25">
      <c r="A62" s="35"/>
      <c r="B62" s="60"/>
      <c r="C62" s="40" t="s">
        <v>57</v>
      </c>
      <c r="D62" s="69"/>
      <c r="E62" s="37"/>
      <c r="F62" s="37"/>
      <c r="G62" s="27">
        <f>D62+E62+F62</f>
        <v>0</v>
      </c>
      <c r="I62" s="37"/>
      <c r="J62" s="37"/>
      <c r="K62" s="37"/>
      <c r="L62" s="27">
        <f t="shared" ref="L62:L63" si="12">I62+J62+K62</f>
        <v>0</v>
      </c>
      <c r="M62" s="29">
        <f t="shared" ref="M62" si="13">G62+L62</f>
        <v>0</v>
      </c>
      <c r="N62" s="65"/>
      <c r="O62" s="65"/>
    </row>
    <row r="63" spans="1:15" ht="25.5" x14ac:dyDescent="0.25">
      <c r="A63" s="35"/>
      <c r="B63" s="60"/>
      <c r="C63" s="41" t="s">
        <v>58</v>
      </c>
      <c r="D63" s="94">
        <v>-57.409357619548231</v>
      </c>
      <c r="E63" s="95">
        <v>-6.9523868149300032</v>
      </c>
      <c r="F63" s="37"/>
      <c r="G63" s="71">
        <f>D63+E63+F63</f>
        <v>-64.36174443447824</v>
      </c>
      <c r="I63" s="91">
        <v>7.1336269938771899</v>
      </c>
      <c r="J63" s="91">
        <v>3.7617721841103902</v>
      </c>
      <c r="K63" s="91"/>
      <c r="L63" s="71">
        <f t="shared" si="12"/>
        <v>10.89539917798758</v>
      </c>
      <c r="M63" s="93">
        <f t="shared" ref="M63" si="14">G63+L63</f>
        <v>-53.466345256490662</v>
      </c>
      <c r="N63" s="65"/>
      <c r="O63" s="65"/>
    </row>
    <row r="64" spans="1:15" x14ac:dyDescent="0.2">
      <c r="A64" s="35"/>
      <c r="B64" s="60"/>
      <c r="C64" s="38" t="s">
        <v>59</v>
      </c>
      <c r="D64" s="81">
        <f>SUM(D61:D63)</f>
        <v>11070.243896740587</v>
      </c>
      <c r="E64" s="81">
        <f t="shared" ref="E64:G64" si="15">SUM(E61:E63)</f>
        <v>644.82996689152378</v>
      </c>
      <c r="F64" s="81">
        <f t="shared" si="15"/>
        <v>-39.868411657611865</v>
      </c>
      <c r="G64" s="82">
        <f t="shared" si="15"/>
        <v>11675.2054519745</v>
      </c>
      <c r="H64" s="81"/>
      <c r="I64" s="81">
        <f>'App.2-BA_Fixed Asset Cont _2016'!L64</f>
        <v>-4193.6487943089105</v>
      </c>
      <c r="J64" s="81">
        <f t="shared" ref="J64:M64" si="16">SUM(J61:J63)</f>
        <v>-324.31850556461512</v>
      </c>
      <c r="K64" s="81">
        <f t="shared" si="16"/>
        <v>40.460011657611858</v>
      </c>
      <c r="L64" s="82">
        <f>SUM(L61:L63)</f>
        <v>-4477.5072882159138</v>
      </c>
      <c r="M64" s="70">
        <f t="shared" si="16"/>
        <v>7197.6981637585886</v>
      </c>
      <c r="N64" s="65"/>
      <c r="O64" s="65"/>
    </row>
    <row r="65" spans="1:14" ht="15" x14ac:dyDescent="0.25">
      <c r="A65" s="35"/>
      <c r="B65" s="60"/>
      <c r="C65" s="106" t="s">
        <v>60</v>
      </c>
      <c r="D65" s="107"/>
      <c r="E65" s="107"/>
      <c r="F65" s="107"/>
      <c r="G65" s="107"/>
      <c r="H65" s="107"/>
      <c r="I65" s="108"/>
      <c r="J65" s="37"/>
      <c r="K65" s="42"/>
      <c r="L65" s="43"/>
      <c r="M65" s="44"/>
    </row>
    <row r="66" spans="1:14" ht="15" x14ac:dyDescent="0.25">
      <c r="A66" s="35"/>
      <c r="B66" s="60"/>
      <c r="C66" s="106" t="s">
        <v>61</v>
      </c>
      <c r="D66" s="107"/>
      <c r="E66" s="107"/>
      <c r="F66" s="107"/>
      <c r="G66" s="107"/>
      <c r="H66" s="107"/>
      <c r="I66" s="108"/>
      <c r="J66" s="39">
        <f>J64+J65</f>
        <v>-324.31850556461512</v>
      </c>
      <c r="K66" s="42"/>
      <c r="L66" s="43"/>
      <c r="M66" s="44"/>
    </row>
    <row r="68" spans="1:14" x14ac:dyDescent="0.2">
      <c r="I68" s="45" t="s">
        <v>62</v>
      </c>
      <c r="J68" s="46"/>
    </row>
    <row r="69" spans="1:14" ht="15" x14ac:dyDescent="0.25">
      <c r="A69" s="35">
        <v>10</v>
      </c>
      <c r="B69" s="60"/>
      <c r="C69" s="36" t="s">
        <v>63</v>
      </c>
      <c r="I69" s="46" t="s">
        <v>63</v>
      </c>
      <c r="J69" s="46"/>
      <c r="K69" s="47"/>
    </row>
    <row r="70" spans="1:14" ht="15" x14ac:dyDescent="0.25">
      <c r="A70" s="35">
        <v>8</v>
      </c>
      <c r="B70" s="60"/>
      <c r="C70" s="36" t="s">
        <v>43</v>
      </c>
      <c r="I70" s="46" t="s">
        <v>43</v>
      </c>
      <c r="J70" s="46"/>
      <c r="K70" s="48"/>
    </row>
    <row r="71" spans="1:14" ht="15" x14ac:dyDescent="0.25">
      <c r="I71" s="49" t="s">
        <v>64</v>
      </c>
      <c r="K71" s="50">
        <f>J66-K69-K70</f>
        <v>-324.31850556461512</v>
      </c>
      <c r="L71" s="65"/>
    </row>
    <row r="72" spans="1:14" x14ac:dyDescent="0.2">
      <c r="C72" s="66"/>
      <c r="E72" s="66"/>
      <c r="F72" s="66"/>
      <c r="G72" s="66"/>
      <c r="H72" s="42"/>
      <c r="I72" s="66"/>
      <c r="J72" s="66"/>
      <c r="K72" s="66"/>
      <c r="L72" s="66"/>
      <c r="N72" s="51"/>
    </row>
    <row r="73" spans="1:14" x14ac:dyDescent="0.2">
      <c r="A73" s="52" t="s">
        <v>65</v>
      </c>
      <c r="C73" s="66"/>
      <c r="D73" s="86"/>
      <c r="E73" s="86"/>
      <c r="F73" s="86"/>
      <c r="G73" s="86"/>
      <c r="H73" s="87"/>
      <c r="I73" s="86"/>
      <c r="J73" s="86"/>
      <c r="K73" s="86"/>
      <c r="L73" s="86"/>
      <c r="N73" s="51"/>
    </row>
    <row r="75" spans="1:14" x14ac:dyDescent="0.2">
      <c r="A75" s="1">
        <v>1</v>
      </c>
      <c r="B75" s="101" t="s">
        <v>66</v>
      </c>
      <c r="C75" s="101"/>
      <c r="D75" s="101"/>
      <c r="E75" s="101"/>
      <c r="F75" s="101"/>
      <c r="G75" s="101"/>
      <c r="H75" s="101"/>
      <c r="I75" s="101"/>
      <c r="J75" s="101"/>
      <c r="K75" s="101"/>
      <c r="L75" s="101"/>
      <c r="M75" s="101"/>
    </row>
    <row r="76" spans="1:14" x14ac:dyDescent="0.2">
      <c r="B76" s="101"/>
      <c r="C76" s="101"/>
      <c r="D76" s="101"/>
      <c r="E76" s="101"/>
      <c r="F76" s="101"/>
      <c r="G76" s="101"/>
      <c r="H76" s="101"/>
      <c r="I76" s="101"/>
      <c r="J76" s="101"/>
      <c r="K76" s="101"/>
      <c r="L76" s="101"/>
      <c r="M76" s="101"/>
    </row>
    <row r="77" spans="1:14" ht="12.75" customHeight="1" x14ac:dyDescent="0.2"/>
    <row r="78" spans="1:14" x14ac:dyDescent="0.2">
      <c r="A78" s="1">
        <v>2</v>
      </c>
      <c r="B78" s="99" t="s">
        <v>67</v>
      </c>
      <c r="C78" s="99"/>
      <c r="D78" s="99"/>
      <c r="E78" s="99"/>
      <c r="F78" s="99"/>
      <c r="G78" s="99"/>
      <c r="H78" s="99"/>
      <c r="I78" s="99"/>
      <c r="J78" s="99"/>
      <c r="K78" s="99"/>
      <c r="L78" s="99"/>
      <c r="M78" s="99"/>
    </row>
    <row r="79" spans="1:14" x14ac:dyDescent="0.2">
      <c r="B79" s="99"/>
      <c r="C79" s="99"/>
      <c r="D79" s="99"/>
      <c r="E79" s="99"/>
      <c r="F79" s="99"/>
      <c r="G79" s="99"/>
      <c r="H79" s="99"/>
      <c r="I79" s="99"/>
      <c r="J79" s="99"/>
      <c r="K79" s="99"/>
      <c r="L79" s="99"/>
      <c r="M79" s="99"/>
    </row>
    <row r="81" spans="1:13" x14ac:dyDescent="0.2">
      <c r="A81" s="1">
        <v>3</v>
      </c>
      <c r="B81" s="100" t="s">
        <v>68</v>
      </c>
      <c r="C81" s="100"/>
      <c r="D81" s="100"/>
      <c r="E81" s="100"/>
      <c r="F81" s="100"/>
      <c r="G81" s="100"/>
      <c r="H81" s="100"/>
      <c r="I81" s="100"/>
      <c r="J81" s="100"/>
      <c r="K81" s="100"/>
      <c r="L81" s="100"/>
      <c r="M81" s="100"/>
    </row>
    <row r="83" spans="1:13" x14ac:dyDescent="0.2">
      <c r="A83" s="1">
        <v>4</v>
      </c>
      <c r="B83" s="61" t="s">
        <v>69</v>
      </c>
      <c r="C83" s="11"/>
    </row>
    <row r="85" spans="1:13" x14ac:dyDescent="0.2">
      <c r="A85" s="1">
        <v>5</v>
      </c>
      <c r="B85" s="62" t="s">
        <v>70</v>
      </c>
    </row>
    <row r="87" spans="1:13" x14ac:dyDescent="0.2">
      <c r="A87" s="1">
        <v>6</v>
      </c>
      <c r="B87" s="100" t="s">
        <v>71</v>
      </c>
      <c r="C87" s="100"/>
      <c r="D87" s="100"/>
      <c r="E87" s="100"/>
      <c r="F87" s="100"/>
      <c r="G87" s="100"/>
      <c r="H87" s="100"/>
      <c r="I87" s="100"/>
      <c r="J87" s="100"/>
      <c r="K87" s="100"/>
      <c r="L87" s="100"/>
      <c r="M87" s="100"/>
    </row>
    <row r="88" spans="1:13" x14ac:dyDescent="0.2">
      <c r="B88" s="100"/>
      <c r="C88" s="100"/>
      <c r="D88" s="100"/>
      <c r="E88" s="100"/>
      <c r="F88" s="100"/>
      <c r="G88" s="100"/>
      <c r="H88" s="100"/>
      <c r="I88" s="100"/>
      <c r="J88" s="100"/>
      <c r="K88" s="100"/>
      <c r="L88" s="100"/>
      <c r="M88" s="100"/>
    </row>
    <row r="89" spans="1:13" x14ac:dyDescent="0.2">
      <c r="B89" s="100"/>
      <c r="C89" s="100"/>
      <c r="D89" s="100"/>
      <c r="E89" s="100"/>
      <c r="F89" s="100"/>
      <c r="G89" s="100"/>
      <c r="H89" s="100"/>
      <c r="I89" s="100"/>
      <c r="J89" s="100"/>
      <c r="K89" s="100"/>
      <c r="L89" s="100"/>
      <c r="M89" s="100"/>
    </row>
    <row r="91" spans="1:13" x14ac:dyDescent="0.2">
      <c r="B91" s="101"/>
      <c r="C91" s="101"/>
      <c r="D91" s="101"/>
      <c r="E91" s="101"/>
      <c r="F91" s="101"/>
      <c r="G91" s="101"/>
      <c r="H91" s="101"/>
      <c r="I91" s="101"/>
      <c r="J91" s="101"/>
      <c r="K91" s="101"/>
      <c r="L91" s="101"/>
      <c r="M91" s="101"/>
    </row>
    <row r="92" spans="1:13" x14ac:dyDescent="0.2">
      <c r="B92" s="101"/>
      <c r="C92" s="101"/>
      <c r="D92" s="101"/>
      <c r="E92" s="101"/>
      <c r="F92" s="101"/>
      <c r="G92" s="101"/>
      <c r="H92" s="101"/>
      <c r="I92" s="101"/>
      <c r="J92" s="101"/>
      <c r="K92" s="101"/>
      <c r="L92" s="101"/>
      <c r="M92" s="101"/>
    </row>
  </sheetData>
  <mergeCells count="10">
    <mergeCell ref="B78:M79"/>
    <mergeCell ref="B81:M81"/>
    <mergeCell ref="B87:M89"/>
    <mergeCell ref="B91:M92"/>
    <mergeCell ref="A9:M9"/>
    <mergeCell ref="A10:M10"/>
    <mergeCell ref="D15:G15"/>
    <mergeCell ref="C65:I65"/>
    <mergeCell ref="C66:I66"/>
    <mergeCell ref="B75:M76"/>
  </mergeCells>
  <dataValidations disablePrompts="1"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pageSetup scale="50" fitToHeight="0" orientation="portrait" r:id="rId1"/>
  <headerFooter>
    <oddHeader>&amp;R&amp;"Times New Roman,Regular"&amp;10Filed: 2017-05-05
EB-2017-0049
Supplemantary Evidence
Exhibit D2-1-2
Attachment 1
Page &amp;P of &amp;N</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O93"/>
  <sheetViews>
    <sheetView showGridLines="0" tabSelected="1" view="pageBreakPreview" topLeftCell="A9" zoomScale="60" zoomScaleNormal="85" workbookViewId="0">
      <pane xSplit="3" ySplit="8" topLeftCell="D17" activePane="bottomRight" state="frozen"/>
      <selection activeCell="C41" sqref="C41:C43"/>
      <selection pane="topRight" activeCell="C41" sqref="C41:C43"/>
      <selection pane="bottomLeft" activeCell="C41" sqref="C41:C43"/>
      <selection pane="bottomRight" activeCell="W67" sqref="W67"/>
    </sheetView>
  </sheetViews>
  <sheetFormatPr defaultColWidth="9.140625" defaultRowHeight="12.75" x14ac:dyDescent="0.2"/>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3"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ht="13.15" hidden="1" x14ac:dyDescent="0.25">
      <c r="L1" s="4" t="s">
        <v>0</v>
      </c>
      <c r="M1" s="5">
        <v>0</v>
      </c>
    </row>
    <row r="2" spans="1:13" ht="13.15" hidden="1" x14ac:dyDescent="0.25">
      <c r="L2" s="4" t="s">
        <v>1</v>
      </c>
      <c r="M2" s="6"/>
    </row>
    <row r="3" spans="1:13" ht="13.15" hidden="1" x14ac:dyDescent="0.25">
      <c r="L3" s="4" t="s">
        <v>2</v>
      </c>
      <c r="M3" s="6"/>
    </row>
    <row r="4" spans="1:13" ht="13.15" hidden="1" x14ac:dyDescent="0.25">
      <c r="L4" s="4" t="s">
        <v>3</v>
      </c>
      <c r="M4" s="6"/>
    </row>
    <row r="5" spans="1:13" ht="13.15" hidden="1" x14ac:dyDescent="0.25">
      <c r="L5" s="4" t="s">
        <v>4</v>
      </c>
      <c r="M5" s="7"/>
    </row>
    <row r="6" spans="1:13" ht="13.15" hidden="1" x14ac:dyDescent="0.25">
      <c r="L6" s="4"/>
      <c r="M6" s="8"/>
    </row>
    <row r="7" spans="1:13" ht="13.15" hidden="1" x14ac:dyDescent="0.25">
      <c r="L7" s="4" t="s">
        <v>5</v>
      </c>
      <c r="M7" s="7"/>
    </row>
    <row r="8" spans="1:13" ht="13.15" hidden="1" x14ac:dyDescent="0.25"/>
    <row r="9" spans="1:13" ht="17.45" x14ac:dyDescent="0.25">
      <c r="A9" s="102" t="s">
        <v>6</v>
      </c>
      <c r="B9" s="102"/>
      <c r="C9" s="102"/>
      <c r="D9" s="102"/>
      <c r="E9" s="102"/>
      <c r="F9" s="102"/>
      <c r="G9" s="102"/>
      <c r="H9" s="102"/>
      <c r="I9" s="102"/>
      <c r="J9" s="102"/>
      <c r="K9" s="102"/>
      <c r="L9" s="102"/>
      <c r="M9" s="102"/>
    </row>
    <row r="10" spans="1:13" ht="19.149999999999999" x14ac:dyDescent="0.25">
      <c r="A10" s="102" t="s">
        <v>7</v>
      </c>
      <c r="B10" s="102"/>
      <c r="C10" s="102"/>
      <c r="D10" s="102"/>
      <c r="E10" s="102"/>
      <c r="F10" s="102"/>
      <c r="G10" s="102"/>
      <c r="H10" s="102"/>
      <c r="I10" s="102"/>
      <c r="J10" s="102"/>
      <c r="K10" s="102"/>
      <c r="L10" s="102"/>
      <c r="M10" s="102"/>
    </row>
    <row r="11" spans="1:13" ht="13.15" x14ac:dyDescent="0.25">
      <c r="H11" s="2"/>
    </row>
    <row r="12" spans="1:13" ht="14.45" x14ac:dyDescent="0.25">
      <c r="E12" s="9" t="s">
        <v>8</v>
      </c>
      <c r="F12" s="10" t="s">
        <v>9</v>
      </c>
      <c r="H12" s="2"/>
    </row>
    <row r="13" spans="1:13" ht="13.9" x14ac:dyDescent="0.25">
      <c r="C13" s="11"/>
      <c r="E13" s="9" t="s">
        <v>10</v>
      </c>
      <c r="F13" s="12">
        <v>2018</v>
      </c>
      <c r="G13" s="13"/>
    </row>
    <row r="15" spans="1:13" ht="13.15" x14ac:dyDescent="0.25">
      <c r="D15" s="103" t="s">
        <v>11</v>
      </c>
      <c r="E15" s="104"/>
      <c r="F15" s="104"/>
      <c r="G15" s="105"/>
      <c r="I15" s="14"/>
      <c r="J15" s="15" t="s">
        <v>12</v>
      </c>
      <c r="K15" s="15"/>
      <c r="L15" s="16"/>
      <c r="M15" s="3"/>
    </row>
    <row r="16" spans="1:13" ht="28.9" x14ac:dyDescent="0.25">
      <c r="A16" s="17" t="s">
        <v>13</v>
      </c>
      <c r="B16" s="17" t="s">
        <v>14</v>
      </c>
      <c r="C16" s="18" t="s">
        <v>15</v>
      </c>
      <c r="D16" s="17" t="s">
        <v>16</v>
      </c>
      <c r="E16" s="19" t="s">
        <v>17</v>
      </c>
      <c r="F16" s="19" t="s">
        <v>18</v>
      </c>
      <c r="G16" s="17" t="s">
        <v>19</v>
      </c>
      <c r="H16" s="20"/>
      <c r="I16" s="21" t="s">
        <v>16</v>
      </c>
      <c r="J16" s="22" t="s">
        <v>20</v>
      </c>
      <c r="K16" s="22" t="s">
        <v>18</v>
      </c>
      <c r="L16" s="23" t="s">
        <v>19</v>
      </c>
      <c r="M16" s="17" t="s">
        <v>21</v>
      </c>
    </row>
    <row r="17" spans="1:15" ht="14.45" x14ac:dyDescent="0.3">
      <c r="A17" s="24">
        <v>12</v>
      </c>
      <c r="B17" s="57">
        <v>1610</v>
      </c>
      <c r="C17" s="25" t="s">
        <v>72</v>
      </c>
      <c r="D17" s="68">
        <v>373.80708629962766</v>
      </c>
      <c r="E17" s="68">
        <v>0</v>
      </c>
      <c r="F17" s="26">
        <v>-46.998453383739999</v>
      </c>
      <c r="G17" s="27">
        <f t="shared" ref="G17:G22" si="0">D17+E17+F17</f>
        <v>326.80863291588764</v>
      </c>
      <c r="H17" s="20"/>
      <c r="I17" s="68">
        <v>-219.88805718387766</v>
      </c>
      <c r="J17" s="68">
        <v>-35.278139323091771</v>
      </c>
      <c r="K17" s="26">
        <v>46.998453383739999</v>
      </c>
      <c r="L17" s="27">
        <f>I17+J17+K17</f>
        <v>-208.16774312322946</v>
      </c>
      <c r="M17" s="29">
        <f t="shared" ref="M17:M22" si="1">G17+L17</f>
        <v>118.64088979265819</v>
      </c>
      <c r="N17" s="65"/>
      <c r="O17" s="65"/>
    </row>
    <row r="18" spans="1:15" ht="26.45" x14ac:dyDescent="0.3">
      <c r="A18" s="24">
        <v>12</v>
      </c>
      <c r="B18" s="57">
        <v>1611</v>
      </c>
      <c r="C18" s="25" t="s">
        <v>22</v>
      </c>
      <c r="D18" s="68">
        <v>0</v>
      </c>
      <c r="E18" s="68">
        <v>0</v>
      </c>
      <c r="F18" s="26">
        <v>0</v>
      </c>
      <c r="G18" s="27">
        <f t="shared" si="0"/>
        <v>0</v>
      </c>
      <c r="H18" s="28"/>
      <c r="I18" s="68">
        <v>0</v>
      </c>
      <c r="J18" s="68">
        <v>0</v>
      </c>
      <c r="K18" s="26">
        <v>0</v>
      </c>
      <c r="L18" s="27">
        <f t="shared" ref="L18:L58" si="2">I18+J18+K18</f>
        <v>0</v>
      </c>
      <c r="M18" s="29">
        <f t="shared" si="1"/>
        <v>0</v>
      </c>
      <c r="N18" s="65"/>
      <c r="O18" s="65"/>
    </row>
    <row r="19" spans="1:15" ht="26.45" x14ac:dyDescent="0.3">
      <c r="A19" s="24" t="s">
        <v>23</v>
      </c>
      <c r="B19" s="57">
        <v>1612</v>
      </c>
      <c r="C19" s="25" t="s">
        <v>24</v>
      </c>
      <c r="D19" s="68">
        <v>0</v>
      </c>
      <c r="E19" s="68">
        <v>0</v>
      </c>
      <c r="F19" s="26">
        <v>0</v>
      </c>
      <c r="G19" s="27">
        <f t="shared" si="0"/>
        <v>0</v>
      </c>
      <c r="H19" s="28"/>
      <c r="I19" s="68">
        <v>0</v>
      </c>
      <c r="J19" s="68">
        <v>0</v>
      </c>
      <c r="K19" s="26">
        <v>0</v>
      </c>
      <c r="L19" s="27">
        <f t="shared" si="2"/>
        <v>0</v>
      </c>
      <c r="M19" s="29">
        <f t="shared" si="1"/>
        <v>0</v>
      </c>
      <c r="N19" s="65"/>
      <c r="O19" s="65"/>
    </row>
    <row r="20" spans="1:15" ht="15" x14ac:dyDescent="0.25">
      <c r="A20" s="24" t="s">
        <v>25</v>
      </c>
      <c r="B20" s="72">
        <v>1615</v>
      </c>
      <c r="C20" s="25" t="s">
        <v>26</v>
      </c>
      <c r="D20" s="68">
        <v>3.3159999999999999E-3</v>
      </c>
      <c r="E20" s="68">
        <v>0</v>
      </c>
      <c r="F20" s="26">
        <v>0</v>
      </c>
      <c r="G20" s="27">
        <f t="shared" si="0"/>
        <v>3.3159999999999999E-3</v>
      </c>
      <c r="H20" s="28"/>
      <c r="I20" s="68">
        <v>0</v>
      </c>
      <c r="J20" s="68">
        <v>0</v>
      </c>
      <c r="K20" s="26">
        <v>0</v>
      </c>
      <c r="L20" s="27">
        <f t="shared" ref="L20" si="3">I20+J20+K20</f>
        <v>0</v>
      </c>
      <c r="M20" s="29">
        <f t="shared" si="1"/>
        <v>3.3159999999999999E-3</v>
      </c>
      <c r="N20" s="65"/>
      <c r="O20" s="65"/>
    </row>
    <row r="21" spans="1:15" ht="15" x14ac:dyDescent="0.25">
      <c r="A21" s="24">
        <v>1</v>
      </c>
      <c r="B21" s="72">
        <v>1620</v>
      </c>
      <c r="C21" s="25" t="s">
        <v>73</v>
      </c>
      <c r="D21" s="68">
        <v>2.1724E-2</v>
      </c>
      <c r="E21" s="68">
        <v>0</v>
      </c>
      <c r="F21" s="26">
        <v>0</v>
      </c>
      <c r="G21" s="27">
        <f t="shared" si="0"/>
        <v>2.1724E-2</v>
      </c>
      <c r="H21" s="28"/>
      <c r="I21" s="68">
        <v>-2.0340105599999998E-2</v>
      </c>
      <c r="J21" s="68">
        <v>-2.6503280000000001E-4</v>
      </c>
      <c r="K21" s="26">
        <v>0</v>
      </c>
      <c r="L21" s="27">
        <f t="shared" ref="L21" si="4">I21+J21+K21</f>
        <v>-2.0605138399999997E-2</v>
      </c>
      <c r="M21" s="29">
        <f t="shared" si="1"/>
        <v>1.1188616000000033E-3</v>
      </c>
      <c r="N21" s="65"/>
      <c r="O21" s="65"/>
    </row>
    <row r="22" spans="1:15" ht="14.45" x14ac:dyDescent="0.3">
      <c r="A22" s="24">
        <v>6</v>
      </c>
      <c r="B22" s="57">
        <v>1665</v>
      </c>
      <c r="C22" s="25" t="s">
        <v>74</v>
      </c>
      <c r="D22" s="68">
        <v>0.13855429</v>
      </c>
      <c r="E22" s="68">
        <v>0</v>
      </c>
      <c r="F22" s="26">
        <v>0</v>
      </c>
      <c r="G22" s="27">
        <f t="shared" si="0"/>
        <v>0.13855429</v>
      </c>
      <c r="H22" s="28"/>
      <c r="I22" s="68">
        <v>-0.102056374766</v>
      </c>
      <c r="J22" s="68">
        <v>-3.145182383E-3</v>
      </c>
      <c r="K22" s="26">
        <v>0</v>
      </c>
      <c r="L22" s="27">
        <f t="shared" si="2"/>
        <v>-0.10520155714900001</v>
      </c>
      <c r="M22" s="29">
        <f t="shared" si="1"/>
        <v>3.3352732850999989E-2</v>
      </c>
      <c r="N22" s="65"/>
      <c r="O22" s="65"/>
    </row>
    <row r="23" spans="1:15" ht="14.45" x14ac:dyDescent="0.3">
      <c r="A23" s="24">
        <v>17</v>
      </c>
      <c r="B23" s="57">
        <v>1675</v>
      </c>
      <c r="C23" s="25" t="s">
        <v>75</v>
      </c>
      <c r="D23" s="68">
        <v>0.537296</v>
      </c>
      <c r="E23" s="68">
        <v>0</v>
      </c>
      <c r="F23" s="26">
        <v>0</v>
      </c>
      <c r="G23" s="27">
        <f t="shared" ref="G23:G63" si="5">D23+E23+F23</f>
        <v>0.537296</v>
      </c>
      <c r="H23" s="28"/>
      <c r="I23" s="68">
        <v>-0.3819558824</v>
      </c>
      <c r="J23" s="68">
        <v>8.6128548799999996E-2</v>
      </c>
      <c r="K23" s="26">
        <v>0</v>
      </c>
      <c r="L23" s="27">
        <f t="shared" si="2"/>
        <v>-0.29582733360000002</v>
      </c>
      <c r="M23" s="29">
        <f t="shared" ref="M23:M63" si="6">G23+L23</f>
        <v>0.24146866639999998</v>
      </c>
      <c r="N23" s="65"/>
      <c r="O23" s="65"/>
    </row>
    <row r="24" spans="1:15" ht="15" x14ac:dyDescent="0.25">
      <c r="A24" s="24">
        <v>17</v>
      </c>
      <c r="B24" s="57">
        <v>1680</v>
      </c>
      <c r="C24" s="25" t="s">
        <v>76</v>
      </c>
      <c r="D24" s="68">
        <v>8.4220000000000007E-3</v>
      </c>
      <c r="E24" s="68">
        <v>0</v>
      </c>
      <c r="F24" s="26">
        <v>0</v>
      </c>
      <c r="G24" s="27">
        <f t="shared" ref="G24" si="7">D24+E24+F24</f>
        <v>8.4220000000000007E-3</v>
      </c>
      <c r="H24" s="28"/>
      <c r="I24" s="68">
        <v>-6.4894951999999997E-3</v>
      </c>
      <c r="J24" s="68">
        <v>-1.5412260000000001E-4</v>
      </c>
      <c r="K24" s="26">
        <v>0</v>
      </c>
      <c r="L24" s="27">
        <f t="shared" ref="L24" si="8">I24+J24+K24</f>
        <v>-6.6436177999999995E-3</v>
      </c>
      <c r="M24" s="29">
        <f t="shared" ref="M24" si="9">G24+L24</f>
        <v>1.7783822000000012E-3</v>
      </c>
      <c r="N24" s="65"/>
      <c r="O24" s="65"/>
    </row>
    <row r="25" spans="1:15" ht="14.45" x14ac:dyDescent="0.3">
      <c r="A25" s="24" t="s">
        <v>25</v>
      </c>
      <c r="B25" s="58">
        <v>1805</v>
      </c>
      <c r="C25" s="30" t="s">
        <v>26</v>
      </c>
      <c r="D25" s="68">
        <v>59.55038704164312</v>
      </c>
      <c r="E25" s="68">
        <v>0.30227103191147475</v>
      </c>
      <c r="F25" s="26">
        <v>0</v>
      </c>
      <c r="G25" s="27">
        <f t="shared" si="5"/>
        <v>59.852658073554593</v>
      </c>
      <c r="H25" s="28"/>
      <c r="I25" s="68">
        <v>-43.007226386593317</v>
      </c>
      <c r="J25" s="68">
        <v>0.10746274060367794</v>
      </c>
      <c r="K25" s="26">
        <v>0</v>
      </c>
      <c r="L25" s="27">
        <f t="shared" si="2"/>
        <v>-42.899763645989637</v>
      </c>
      <c r="M25" s="29">
        <f t="shared" si="6"/>
        <v>16.952894427564956</v>
      </c>
      <c r="N25" s="65"/>
      <c r="O25" s="65"/>
    </row>
    <row r="26" spans="1:15" ht="14.45" x14ac:dyDescent="0.3">
      <c r="A26" s="24">
        <v>14.1</v>
      </c>
      <c r="B26" s="63">
        <v>1806</v>
      </c>
      <c r="C26" s="30" t="s">
        <v>77</v>
      </c>
      <c r="D26" s="68">
        <v>242.73181594912347</v>
      </c>
      <c r="E26" s="68">
        <v>5.7711823791883035</v>
      </c>
      <c r="F26" s="26">
        <v>0</v>
      </c>
      <c r="G26" s="27">
        <f t="shared" si="5"/>
        <v>248.50299832831178</v>
      </c>
      <c r="H26" s="28"/>
      <c r="I26" s="68">
        <v>-79.4251488674916</v>
      </c>
      <c r="J26" s="68">
        <v>-2.3088036271039454</v>
      </c>
      <c r="K26" s="26">
        <v>0</v>
      </c>
      <c r="L26" s="27">
        <f t="shared" si="2"/>
        <v>-81.733952494595542</v>
      </c>
      <c r="M26" s="29">
        <f t="shared" si="6"/>
        <v>166.76904583371623</v>
      </c>
      <c r="N26" s="65"/>
      <c r="O26" s="65"/>
    </row>
    <row r="27" spans="1:15" ht="14.45" x14ac:dyDescent="0.3">
      <c r="A27" s="24">
        <v>47</v>
      </c>
      <c r="B27" s="58">
        <v>1808</v>
      </c>
      <c r="C27" s="31" t="s">
        <v>27</v>
      </c>
      <c r="D27" s="68">
        <v>41.330525664500641</v>
      </c>
      <c r="E27" s="68">
        <v>26.412486083097562</v>
      </c>
      <c r="F27" s="26">
        <v>0</v>
      </c>
      <c r="G27" s="27">
        <f t="shared" si="5"/>
        <v>67.743011747598203</v>
      </c>
      <c r="H27" s="28"/>
      <c r="I27" s="68">
        <v>-3.8231794292218551</v>
      </c>
      <c r="J27" s="68">
        <v>-0.9925691904500995</v>
      </c>
      <c r="K27" s="26">
        <v>0</v>
      </c>
      <c r="L27" s="27">
        <f t="shared" si="2"/>
        <v>-4.8157486196719548</v>
      </c>
      <c r="M27" s="29">
        <f t="shared" si="6"/>
        <v>62.927263127926246</v>
      </c>
      <c r="N27" s="65"/>
      <c r="O27" s="65"/>
    </row>
    <row r="28" spans="1:15" ht="14.45" x14ac:dyDescent="0.3">
      <c r="A28" s="24">
        <v>13</v>
      </c>
      <c r="B28" s="58">
        <v>1810</v>
      </c>
      <c r="C28" s="31" t="s">
        <v>28</v>
      </c>
      <c r="D28" s="68">
        <v>0</v>
      </c>
      <c r="E28" s="68">
        <v>0</v>
      </c>
      <c r="F28" s="26">
        <v>0</v>
      </c>
      <c r="G28" s="27">
        <f t="shared" si="5"/>
        <v>0</v>
      </c>
      <c r="H28" s="28"/>
      <c r="I28" s="68">
        <v>0</v>
      </c>
      <c r="J28" s="68">
        <v>0</v>
      </c>
      <c r="K28" s="26">
        <v>0</v>
      </c>
      <c r="L28" s="27">
        <f t="shared" si="2"/>
        <v>0</v>
      </c>
      <c r="M28" s="29">
        <f t="shared" si="6"/>
        <v>0</v>
      </c>
      <c r="N28" s="65"/>
      <c r="O28" s="65"/>
    </row>
    <row r="29" spans="1:15" ht="14.45" x14ac:dyDescent="0.3">
      <c r="A29" s="24">
        <v>47</v>
      </c>
      <c r="B29" s="58">
        <v>1815</v>
      </c>
      <c r="C29" s="31" t="s">
        <v>29</v>
      </c>
      <c r="D29" s="68">
        <v>194.66373024417743</v>
      </c>
      <c r="E29" s="68">
        <v>5.2270162178013786</v>
      </c>
      <c r="F29" s="26">
        <v>-1.1440436384756691</v>
      </c>
      <c r="G29" s="27">
        <f t="shared" si="5"/>
        <v>198.74670282350314</v>
      </c>
      <c r="H29" s="28"/>
      <c r="I29" s="68">
        <v>-73.92853100099714</v>
      </c>
      <c r="J29" s="68">
        <v>-4.3865263287046385</v>
      </c>
      <c r="K29" s="26">
        <v>1.1440436384756691</v>
      </c>
      <c r="L29" s="27">
        <f t="shared" si="2"/>
        <v>-77.171013691226108</v>
      </c>
      <c r="M29" s="29">
        <f t="shared" si="6"/>
        <v>121.57568913227703</v>
      </c>
      <c r="N29" s="65"/>
      <c r="O29" s="65"/>
    </row>
    <row r="30" spans="1:15" ht="14.45" x14ac:dyDescent="0.3">
      <c r="A30" s="24">
        <v>47</v>
      </c>
      <c r="B30" s="58">
        <v>1820</v>
      </c>
      <c r="C30" s="25" t="s">
        <v>30</v>
      </c>
      <c r="D30" s="68">
        <v>754.82819362868986</v>
      </c>
      <c r="E30" s="68">
        <v>48.708870937930243</v>
      </c>
      <c r="F30" s="26">
        <v>-1.8304698215610706</v>
      </c>
      <c r="G30" s="27">
        <f t="shared" si="5"/>
        <v>801.70659474505896</v>
      </c>
      <c r="H30" s="28"/>
      <c r="I30" s="68">
        <v>-283.17647870646715</v>
      </c>
      <c r="J30" s="68">
        <v>-21.013219643045613</v>
      </c>
      <c r="K30" s="26">
        <v>1.8304698215610706</v>
      </c>
      <c r="L30" s="27">
        <f t="shared" si="2"/>
        <v>-302.3592285279517</v>
      </c>
      <c r="M30" s="29">
        <f t="shared" si="6"/>
        <v>499.34736621710726</v>
      </c>
      <c r="N30" s="65"/>
      <c r="O30" s="65"/>
    </row>
    <row r="31" spans="1:15" ht="14.45" x14ac:dyDescent="0.3">
      <c r="A31" s="24">
        <v>47</v>
      </c>
      <c r="B31" s="58">
        <v>1825</v>
      </c>
      <c r="C31" s="31" t="s">
        <v>31</v>
      </c>
      <c r="D31" s="68">
        <v>0</v>
      </c>
      <c r="E31" s="68">
        <v>0</v>
      </c>
      <c r="F31" s="26">
        <v>0</v>
      </c>
      <c r="G31" s="27">
        <f t="shared" si="5"/>
        <v>0</v>
      </c>
      <c r="H31" s="28"/>
      <c r="I31" s="68">
        <v>0</v>
      </c>
      <c r="J31" s="68">
        <v>0</v>
      </c>
      <c r="K31" s="26">
        <v>0</v>
      </c>
      <c r="L31" s="27">
        <f t="shared" si="2"/>
        <v>0</v>
      </c>
      <c r="M31" s="29">
        <f t="shared" si="6"/>
        <v>0</v>
      </c>
      <c r="N31" s="65"/>
      <c r="O31" s="65"/>
    </row>
    <row r="32" spans="1:15" ht="14.45" x14ac:dyDescent="0.3">
      <c r="A32" s="24">
        <v>47</v>
      </c>
      <c r="B32" s="58">
        <v>1830</v>
      </c>
      <c r="C32" s="31" t="s">
        <v>32</v>
      </c>
      <c r="D32" s="68">
        <v>3217.4012316020871</v>
      </c>
      <c r="E32" s="68">
        <v>154.80932061322301</v>
      </c>
      <c r="F32" s="26">
        <v>-8.151466517787691</v>
      </c>
      <c r="G32" s="27">
        <f t="shared" si="5"/>
        <v>3364.0590856975223</v>
      </c>
      <c r="H32" s="28"/>
      <c r="I32" s="68">
        <v>-955.70348142921307</v>
      </c>
      <c r="J32" s="68">
        <v>-54.1108530363149</v>
      </c>
      <c r="K32" s="26">
        <v>8.4659229247199512</v>
      </c>
      <c r="L32" s="27">
        <f t="shared" si="2"/>
        <v>-1001.348411540808</v>
      </c>
      <c r="M32" s="29">
        <f t="shared" si="6"/>
        <v>2362.710674156714</v>
      </c>
      <c r="N32" s="65"/>
      <c r="O32" s="65"/>
    </row>
    <row r="33" spans="1:15" ht="14.45" x14ac:dyDescent="0.3">
      <c r="A33" s="24">
        <v>47</v>
      </c>
      <c r="B33" s="58">
        <v>1835</v>
      </c>
      <c r="C33" s="31" t="s">
        <v>33</v>
      </c>
      <c r="D33" s="68">
        <v>2064.1415323584488</v>
      </c>
      <c r="E33" s="68">
        <v>104.81796803491501</v>
      </c>
      <c r="F33" s="26">
        <v>-5.5185831578926079</v>
      </c>
      <c r="G33" s="27">
        <f t="shared" si="5"/>
        <v>2163.4409172354713</v>
      </c>
      <c r="H33" s="28"/>
      <c r="I33" s="68">
        <v>-688.7808783691512</v>
      </c>
      <c r="J33" s="68">
        <v>-34.537061310624168</v>
      </c>
      <c r="K33" s="26">
        <v>5.7202181923783453</v>
      </c>
      <c r="L33" s="27">
        <f t="shared" si="2"/>
        <v>-717.59772148739705</v>
      </c>
      <c r="M33" s="29">
        <f t="shared" si="6"/>
        <v>1445.8431957480743</v>
      </c>
      <c r="N33" s="65"/>
      <c r="O33" s="65"/>
    </row>
    <row r="34" spans="1:15" ht="14.45" x14ac:dyDescent="0.3">
      <c r="A34" s="24">
        <v>47</v>
      </c>
      <c r="B34" s="58">
        <v>1840</v>
      </c>
      <c r="C34" s="31" t="s">
        <v>34</v>
      </c>
      <c r="D34" s="68">
        <v>23.90287687</v>
      </c>
      <c r="E34" s="68">
        <v>0</v>
      </c>
      <c r="F34" s="26">
        <v>0</v>
      </c>
      <c r="G34" s="27">
        <f t="shared" si="5"/>
        <v>23.90287687</v>
      </c>
      <c r="H34" s="28"/>
      <c r="I34" s="68">
        <v>-14.137280758954001</v>
      </c>
      <c r="J34" s="68">
        <v>-0.40873919447700002</v>
      </c>
      <c r="K34" s="26">
        <v>0</v>
      </c>
      <c r="L34" s="27">
        <f t="shared" si="2"/>
        <v>-14.546019953431001</v>
      </c>
      <c r="M34" s="29">
        <f t="shared" si="6"/>
        <v>9.356856916568999</v>
      </c>
      <c r="N34" s="65"/>
      <c r="O34" s="65"/>
    </row>
    <row r="35" spans="1:15" ht="14.45" x14ac:dyDescent="0.3">
      <c r="A35" s="24">
        <v>47</v>
      </c>
      <c r="B35" s="58">
        <v>1845</v>
      </c>
      <c r="C35" s="31" t="s">
        <v>35</v>
      </c>
      <c r="D35" s="68">
        <v>896.02024581043747</v>
      </c>
      <c r="E35" s="68">
        <v>17.620031264265169</v>
      </c>
      <c r="F35" s="26">
        <v>-0.59908562450339697</v>
      </c>
      <c r="G35" s="27">
        <f t="shared" si="5"/>
        <v>913.04119145019934</v>
      </c>
      <c r="H35" s="28"/>
      <c r="I35" s="68">
        <v>-505.53060246941982</v>
      </c>
      <c r="J35" s="68">
        <v>-24.6446628596495</v>
      </c>
      <c r="K35" s="26">
        <v>0.68642618308540138</v>
      </c>
      <c r="L35" s="27">
        <f t="shared" si="2"/>
        <v>-529.488839145984</v>
      </c>
      <c r="M35" s="29">
        <f t="shared" si="6"/>
        <v>383.55235230421533</v>
      </c>
      <c r="N35" s="65"/>
      <c r="O35" s="65"/>
    </row>
    <row r="36" spans="1:15" ht="14.45" x14ac:dyDescent="0.3">
      <c r="A36" s="24">
        <v>47</v>
      </c>
      <c r="B36" s="58">
        <v>1850</v>
      </c>
      <c r="C36" s="31" t="s">
        <v>36</v>
      </c>
      <c r="D36" s="68">
        <v>2061.5625429701818</v>
      </c>
      <c r="E36" s="68">
        <v>137.77914336656852</v>
      </c>
      <c r="F36" s="26">
        <v>-5.0337920092929442</v>
      </c>
      <c r="G36" s="27">
        <f t="shared" si="5"/>
        <v>2194.3078943274572</v>
      </c>
      <c r="H36" s="28"/>
      <c r="I36" s="68">
        <v>-665.45917892166483</v>
      </c>
      <c r="J36" s="68">
        <v>-49.200271588706698</v>
      </c>
      <c r="K36" s="26">
        <v>5.0337920092929442</v>
      </c>
      <c r="L36" s="27">
        <f t="shared" si="2"/>
        <v>-709.62565850107853</v>
      </c>
      <c r="M36" s="29">
        <f t="shared" si="6"/>
        <v>1484.6822358263787</v>
      </c>
      <c r="N36" s="65"/>
      <c r="O36" s="65"/>
    </row>
    <row r="37" spans="1:15" ht="14.45" x14ac:dyDescent="0.3">
      <c r="A37" s="24">
        <v>47</v>
      </c>
      <c r="B37" s="58">
        <v>1855</v>
      </c>
      <c r="C37" s="31" t="s">
        <v>37</v>
      </c>
      <c r="D37" s="68">
        <v>0</v>
      </c>
      <c r="E37" s="68">
        <v>0</v>
      </c>
      <c r="F37" s="26">
        <v>0</v>
      </c>
      <c r="G37" s="27">
        <f t="shared" si="5"/>
        <v>0</v>
      </c>
      <c r="H37" s="28"/>
      <c r="I37" s="68">
        <v>0</v>
      </c>
      <c r="J37" s="68">
        <v>0</v>
      </c>
      <c r="K37" s="26">
        <v>0</v>
      </c>
      <c r="L37" s="27">
        <f t="shared" si="2"/>
        <v>0</v>
      </c>
      <c r="M37" s="29">
        <f t="shared" si="6"/>
        <v>0</v>
      </c>
      <c r="N37" s="65"/>
      <c r="O37" s="65"/>
    </row>
    <row r="38" spans="1:15" ht="14.45" x14ac:dyDescent="0.3">
      <c r="A38" s="24">
        <v>47</v>
      </c>
      <c r="B38" s="58">
        <v>1860</v>
      </c>
      <c r="C38" s="31" t="s">
        <v>38</v>
      </c>
      <c r="D38" s="68">
        <v>82.138457782259366</v>
      </c>
      <c r="E38" s="68">
        <v>7.6771403185530769</v>
      </c>
      <c r="F38" s="26">
        <v>0</v>
      </c>
      <c r="G38" s="27">
        <f t="shared" si="5"/>
        <v>89.815598100812437</v>
      </c>
      <c r="H38" s="28"/>
      <c r="I38" s="68">
        <v>-18.674542711894372</v>
      </c>
      <c r="J38" s="68">
        <v>-5.0119265304221061</v>
      </c>
      <c r="K38" s="26">
        <v>0</v>
      </c>
      <c r="L38" s="27">
        <f t="shared" si="2"/>
        <v>-23.686469242316477</v>
      </c>
      <c r="M38" s="29">
        <f t="shared" si="6"/>
        <v>66.12912885849596</v>
      </c>
      <c r="N38" s="65"/>
      <c r="O38" s="65"/>
    </row>
    <row r="39" spans="1:15" ht="14.45" x14ac:dyDescent="0.3">
      <c r="A39" s="24">
        <v>47</v>
      </c>
      <c r="B39" s="58">
        <v>1555</v>
      </c>
      <c r="C39" s="30" t="s">
        <v>39</v>
      </c>
      <c r="D39" s="68">
        <v>530.35211846248626</v>
      </c>
      <c r="E39" s="68">
        <v>12.133858185971814</v>
      </c>
      <c r="F39" s="26">
        <v>0</v>
      </c>
      <c r="G39" s="27">
        <f t="shared" si="5"/>
        <v>542.48597664845806</v>
      </c>
      <c r="H39" s="28"/>
      <c r="I39" s="68">
        <v>-266.11047239684467</v>
      </c>
      <c r="J39" s="68">
        <v>-34.116251452888029</v>
      </c>
      <c r="K39" s="26">
        <v>0</v>
      </c>
      <c r="L39" s="27">
        <f t="shared" si="2"/>
        <v>-300.22672384973271</v>
      </c>
      <c r="M39" s="29">
        <f t="shared" si="6"/>
        <v>242.25925279872536</v>
      </c>
      <c r="N39" s="65"/>
      <c r="O39" s="65"/>
    </row>
    <row r="40" spans="1:15" ht="14.45" x14ac:dyDescent="0.3">
      <c r="A40" s="24" t="s">
        <v>25</v>
      </c>
      <c r="B40" s="58">
        <v>1905</v>
      </c>
      <c r="C40" s="30" t="s">
        <v>26</v>
      </c>
      <c r="D40" s="68">
        <v>17.019295244030001</v>
      </c>
      <c r="E40" s="68">
        <v>0</v>
      </c>
      <c r="F40" s="26">
        <v>0</v>
      </c>
      <c r="G40" s="27">
        <f t="shared" si="5"/>
        <v>17.019295244030001</v>
      </c>
      <c r="H40" s="28"/>
      <c r="I40" s="68">
        <v>0</v>
      </c>
      <c r="J40" s="68">
        <v>0</v>
      </c>
      <c r="K40" s="26">
        <v>0</v>
      </c>
      <c r="L40" s="27">
        <f t="shared" si="2"/>
        <v>0</v>
      </c>
      <c r="M40" s="29">
        <f t="shared" si="6"/>
        <v>17.019295244030001</v>
      </c>
      <c r="N40" s="65"/>
      <c r="O40" s="65"/>
    </row>
    <row r="41" spans="1:15" ht="14.45" x14ac:dyDescent="0.3">
      <c r="A41" s="24">
        <v>47</v>
      </c>
      <c r="B41" s="58">
        <v>1908</v>
      </c>
      <c r="C41" s="31" t="s">
        <v>40</v>
      </c>
      <c r="D41" s="68">
        <v>165.04056115369002</v>
      </c>
      <c r="E41" s="68">
        <v>0</v>
      </c>
      <c r="F41" s="26">
        <v>0</v>
      </c>
      <c r="G41" s="27">
        <f t="shared" si="5"/>
        <v>165.04056115369002</v>
      </c>
      <c r="H41" s="28"/>
      <c r="I41" s="68">
        <v>-76.441825311244997</v>
      </c>
      <c r="J41" s="68">
        <v>-2.7957401810224938</v>
      </c>
      <c r="K41" s="26">
        <v>0</v>
      </c>
      <c r="L41" s="27">
        <f t="shared" si="2"/>
        <v>-79.237565492267493</v>
      </c>
      <c r="M41" s="29">
        <f t="shared" si="6"/>
        <v>85.802995661422528</v>
      </c>
      <c r="N41" s="65"/>
      <c r="O41" s="65"/>
    </row>
    <row r="42" spans="1:15" ht="15" x14ac:dyDescent="0.25">
      <c r="A42" s="24">
        <v>13</v>
      </c>
      <c r="B42" s="58">
        <v>1910</v>
      </c>
      <c r="C42" s="31" t="s">
        <v>28</v>
      </c>
      <c r="D42" s="68">
        <v>33.358210137836011</v>
      </c>
      <c r="E42" s="68">
        <v>8.3106038185685396</v>
      </c>
      <c r="F42" s="26">
        <v>0</v>
      </c>
      <c r="G42" s="27">
        <f t="shared" si="5"/>
        <v>41.668813956404549</v>
      </c>
      <c r="H42" s="28"/>
      <c r="I42" s="68">
        <v>-7.8007410291349908</v>
      </c>
      <c r="J42" s="68">
        <v>2.4712664176052406</v>
      </c>
      <c r="K42" s="26">
        <v>0</v>
      </c>
      <c r="L42" s="27">
        <f t="shared" si="2"/>
        <v>-5.3294746115297507</v>
      </c>
      <c r="M42" s="29">
        <f t="shared" si="6"/>
        <v>36.339339344874801</v>
      </c>
      <c r="N42" s="65"/>
      <c r="O42" s="65"/>
    </row>
    <row r="43" spans="1:15" ht="15" x14ac:dyDescent="0.25">
      <c r="A43" s="24">
        <v>8</v>
      </c>
      <c r="B43" s="58">
        <v>1915</v>
      </c>
      <c r="C43" s="31" t="s">
        <v>79</v>
      </c>
      <c r="D43" s="68">
        <v>5.1969723594761152</v>
      </c>
      <c r="E43" s="68">
        <v>0.86697020300616623</v>
      </c>
      <c r="F43" s="26">
        <v>-0.32434715153999999</v>
      </c>
      <c r="G43" s="27">
        <f t="shared" si="5"/>
        <v>5.7395954109422815</v>
      </c>
      <c r="H43" s="28"/>
      <c r="I43" s="68">
        <v>-2.3451736121403881</v>
      </c>
      <c r="J43" s="68">
        <v>-0.78111759060845687</v>
      </c>
      <c r="K43" s="26">
        <v>0.32434715153999999</v>
      </c>
      <c r="L43" s="27">
        <f t="shared" si="2"/>
        <v>-2.8019440512088449</v>
      </c>
      <c r="M43" s="29">
        <f t="shared" si="6"/>
        <v>2.9376513597334366</v>
      </c>
      <c r="N43" s="65"/>
      <c r="O43" s="65"/>
    </row>
    <row r="44" spans="1:15" ht="15" x14ac:dyDescent="0.25">
      <c r="A44" s="24">
        <v>10</v>
      </c>
      <c r="B44" s="58">
        <v>1920</v>
      </c>
      <c r="C44" s="31" t="s">
        <v>41</v>
      </c>
      <c r="D44" s="68">
        <v>43.780281460279923</v>
      </c>
      <c r="E44" s="68">
        <v>9.6207320218104044</v>
      </c>
      <c r="F44" s="26">
        <v>-4.000096569300001</v>
      </c>
      <c r="G44" s="27">
        <f t="shared" si="5"/>
        <v>49.400916912790329</v>
      </c>
      <c r="H44" s="28"/>
      <c r="I44" s="68">
        <v>-20.388662986810367</v>
      </c>
      <c r="J44" s="68">
        <v>-3.7150054015875709</v>
      </c>
      <c r="K44" s="26">
        <v>4.000096569300001</v>
      </c>
      <c r="L44" s="27">
        <f t="shared" si="2"/>
        <v>-20.103571819097937</v>
      </c>
      <c r="M44" s="29">
        <f t="shared" si="6"/>
        <v>29.297345093692392</v>
      </c>
      <c r="N44" s="65"/>
      <c r="O44" s="65"/>
    </row>
    <row r="45" spans="1:15" ht="15" x14ac:dyDescent="0.25">
      <c r="A45" s="24"/>
      <c r="B45" s="64">
        <v>1925</v>
      </c>
      <c r="C45" s="25" t="s">
        <v>78</v>
      </c>
      <c r="D45" s="68">
        <v>228.84331246961835</v>
      </c>
      <c r="E45" s="68">
        <v>36.125503212919661</v>
      </c>
      <c r="F45" s="26">
        <v>-12.762338481410001</v>
      </c>
      <c r="G45" s="27">
        <f t="shared" si="5"/>
        <v>252.20647720112802</v>
      </c>
      <c r="H45" s="28"/>
      <c r="I45" s="68">
        <v>-136.81530054886326</v>
      </c>
      <c r="J45" s="68">
        <v>-26.272558980883034</v>
      </c>
      <c r="K45" s="26">
        <v>12.762338481410001</v>
      </c>
      <c r="L45" s="27">
        <f t="shared" si="2"/>
        <v>-150.3255210483363</v>
      </c>
      <c r="M45" s="29">
        <f t="shared" si="6"/>
        <v>101.88095615279173</v>
      </c>
      <c r="N45" s="65"/>
      <c r="O45" s="65"/>
    </row>
    <row r="46" spans="1:15" ht="15" x14ac:dyDescent="0.25">
      <c r="A46" s="24">
        <v>10</v>
      </c>
      <c r="B46" s="57">
        <v>1930</v>
      </c>
      <c r="C46" s="31" t="s">
        <v>42</v>
      </c>
      <c r="D46" s="68">
        <v>319.58509708442568</v>
      </c>
      <c r="E46" s="68">
        <v>32.523333228660569</v>
      </c>
      <c r="F46" s="26">
        <v>0</v>
      </c>
      <c r="G46" s="27">
        <f t="shared" si="5"/>
        <v>352.10843031308627</v>
      </c>
      <c r="H46" s="28"/>
      <c r="I46" s="68">
        <v>-210.8352335027096</v>
      </c>
      <c r="J46" s="68">
        <v>-29.169025537086576</v>
      </c>
      <c r="K46" s="26">
        <v>0</v>
      </c>
      <c r="L46" s="27">
        <f t="shared" si="2"/>
        <v>-240.00425903979618</v>
      </c>
      <c r="M46" s="29">
        <f t="shared" si="6"/>
        <v>112.10417127329009</v>
      </c>
      <c r="N46" s="65"/>
      <c r="O46" s="65"/>
    </row>
    <row r="47" spans="1:15" ht="15" x14ac:dyDescent="0.25">
      <c r="A47" s="24">
        <v>8</v>
      </c>
      <c r="B47" s="57">
        <v>1935</v>
      </c>
      <c r="C47" s="31" t="s">
        <v>43</v>
      </c>
      <c r="D47" s="68">
        <v>1.3068673448392465</v>
      </c>
      <c r="E47" s="68">
        <v>0.50864452543697258</v>
      </c>
      <c r="F47" s="26">
        <v>-6.3761124000000008E-3</v>
      </c>
      <c r="G47" s="27">
        <f t="shared" si="5"/>
        <v>1.8091357578762191</v>
      </c>
      <c r="H47" s="28"/>
      <c r="I47" s="68">
        <v>-0.34800682089458956</v>
      </c>
      <c r="J47" s="68">
        <v>-0.17421286438221661</v>
      </c>
      <c r="K47" s="26">
        <v>6.3761124000000008E-3</v>
      </c>
      <c r="L47" s="27">
        <f t="shared" si="2"/>
        <v>-0.51584357287680616</v>
      </c>
      <c r="M47" s="29">
        <f t="shared" si="6"/>
        <v>1.2932921849994128</v>
      </c>
      <c r="N47" s="65"/>
      <c r="O47" s="65"/>
    </row>
    <row r="48" spans="1:15" ht="15" x14ac:dyDescent="0.25">
      <c r="A48" s="24">
        <v>8</v>
      </c>
      <c r="B48" s="57">
        <v>1940</v>
      </c>
      <c r="C48" s="31" t="s">
        <v>44</v>
      </c>
      <c r="D48" s="68">
        <v>4.4081015625173858</v>
      </c>
      <c r="E48" s="68">
        <v>0.10340535358873151</v>
      </c>
      <c r="F48" s="26">
        <v>-0.95698265615999989</v>
      </c>
      <c r="G48" s="27">
        <f t="shared" si="5"/>
        <v>3.5545242599461169</v>
      </c>
      <c r="H48" s="28"/>
      <c r="I48" s="68">
        <v>-2.7173239372062348</v>
      </c>
      <c r="J48" s="68">
        <v>-0.66983883480195872</v>
      </c>
      <c r="K48" s="26">
        <v>0.95698265615999989</v>
      </c>
      <c r="L48" s="27">
        <f t="shared" si="2"/>
        <v>-2.4301801158481933</v>
      </c>
      <c r="M48" s="29">
        <f t="shared" si="6"/>
        <v>1.1243441440979236</v>
      </c>
      <c r="N48" s="65"/>
      <c r="O48" s="65"/>
    </row>
    <row r="49" spans="1:15" ht="15" x14ac:dyDescent="0.25">
      <c r="A49" s="24">
        <v>8</v>
      </c>
      <c r="B49" s="57">
        <v>1945</v>
      </c>
      <c r="C49" s="31" t="s">
        <v>45</v>
      </c>
      <c r="D49" s="68">
        <v>5.9877081459131185</v>
      </c>
      <c r="E49" s="68">
        <v>0.88026197161931408</v>
      </c>
      <c r="F49" s="26">
        <v>-1.0823495103</v>
      </c>
      <c r="G49" s="27">
        <f t="shared" si="5"/>
        <v>5.7856206072324321</v>
      </c>
      <c r="H49" s="28"/>
      <c r="I49" s="68">
        <v>-3.5170529033403062</v>
      </c>
      <c r="J49" s="68">
        <v>-1.0318277875005553</v>
      </c>
      <c r="K49" s="26">
        <v>1.0823495103</v>
      </c>
      <c r="L49" s="27">
        <f t="shared" si="2"/>
        <v>-3.4665311805408612</v>
      </c>
      <c r="M49" s="29">
        <f t="shared" si="6"/>
        <v>2.3190894266915709</v>
      </c>
      <c r="N49" s="65"/>
      <c r="O49" s="65"/>
    </row>
    <row r="50" spans="1:15" ht="15" x14ac:dyDescent="0.25">
      <c r="A50" s="24">
        <v>8</v>
      </c>
      <c r="B50" s="57">
        <v>1950</v>
      </c>
      <c r="C50" s="31" t="s">
        <v>46</v>
      </c>
      <c r="D50" s="68">
        <v>139.70175479398944</v>
      </c>
      <c r="E50" s="68">
        <v>3.2473851857455487</v>
      </c>
      <c r="F50" s="26">
        <v>0</v>
      </c>
      <c r="G50" s="27">
        <f t="shared" si="5"/>
        <v>142.94913997973498</v>
      </c>
      <c r="H50" s="28"/>
      <c r="I50" s="68">
        <v>-90.404847223574592</v>
      </c>
      <c r="J50" s="68">
        <v>-8.8119638569219081</v>
      </c>
      <c r="K50" s="26">
        <v>0</v>
      </c>
      <c r="L50" s="27">
        <f t="shared" si="2"/>
        <v>-99.216811080496498</v>
      </c>
      <c r="M50" s="29">
        <f t="shared" si="6"/>
        <v>43.732328899238482</v>
      </c>
      <c r="N50" s="65"/>
      <c r="O50" s="65"/>
    </row>
    <row r="51" spans="1:15" ht="15" x14ac:dyDescent="0.25">
      <c r="A51" s="24">
        <v>8</v>
      </c>
      <c r="B51" s="57">
        <v>1955</v>
      </c>
      <c r="C51" s="31" t="s">
        <v>47</v>
      </c>
      <c r="D51" s="68">
        <v>70.274459116809879</v>
      </c>
      <c r="E51" s="68">
        <v>17.244175670581409</v>
      </c>
      <c r="F51" s="26">
        <v>0</v>
      </c>
      <c r="G51" s="27">
        <f t="shared" si="5"/>
        <v>87.518634787391292</v>
      </c>
      <c r="H51" s="28"/>
      <c r="I51" s="68">
        <v>-16.989932988461369</v>
      </c>
      <c r="J51" s="68">
        <v>14.344474818536963</v>
      </c>
      <c r="K51" s="26">
        <v>0</v>
      </c>
      <c r="L51" s="27">
        <f t="shared" si="2"/>
        <v>-2.6454581699244066</v>
      </c>
      <c r="M51" s="29">
        <f t="shared" si="6"/>
        <v>84.873176617466882</v>
      </c>
      <c r="N51" s="65"/>
      <c r="O51" s="65"/>
    </row>
    <row r="52" spans="1:15" ht="15" x14ac:dyDescent="0.25">
      <c r="A52" s="32">
        <v>8</v>
      </c>
      <c r="B52" s="59">
        <v>1960</v>
      </c>
      <c r="C52" s="25" t="s">
        <v>48</v>
      </c>
      <c r="D52" s="68">
        <v>2.966687358599617</v>
      </c>
      <c r="E52" s="68">
        <v>0.94227123943353497</v>
      </c>
      <c r="F52" s="26">
        <v>-0.35417626794000001</v>
      </c>
      <c r="G52" s="27">
        <f t="shared" si="5"/>
        <v>3.5547823300931523</v>
      </c>
      <c r="H52" s="28"/>
      <c r="I52" s="68">
        <v>-1.3206511175377036</v>
      </c>
      <c r="J52" s="68">
        <v>-0.55989039942727703</v>
      </c>
      <c r="K52" s="26">
        <v>0.35417626794000001</v>
      </c>
      <c r="L52" s="27">
        <f t="shared" si="2"/>
        <v>-1.5263652490249806</v>
      </c>
      <c r="M52" s="29">
        <f t="shared" si="6"/>
        <v>2.0284170810681719</v>
      </c>
      <c r="N52" s="65"/>
      <c r="O52" s="65"/>
    </row>
    <row r="53" spans="1:15" ht="25.5" x14ac:dyDescent="0.25">
      <c r="A53" s="33">
        <v>47</v>
      </c>
      <c r="B53" s="59">
        <v>1970</v>
      </c>
      <c r="C53" s="31" t="s">
        <v>49</v>
      </c>
      <c r="D53" s="68">
        <v>0</v>
      </c>
      <c r="E53" s="68">
        <v>0</v>
      </c>
      <c r="F53" s="26">
        <v>0</v>
      </c>
      <c r="G53" s="27">
        <f t="shared" si="5"/>
        <v>0</v>
      </c>
      <c r="H53" s="28"/>
      <c r="I53" s="68">
        <v>0</v>
      </c>
      <c r="J53" s="68">
        <v>0</v>
      </c>
      <c r="K53" s="26">
        <v>0</v>
      </c>
      <c r="L53" s="27">
        <f t="shared" si="2"/>
        <v>0</v>
      </c>
      <c r="M53" s="29">
        <f t="shared" si="6"/>
        <v>0</v>
      </c>
      <c r="N53" s="65"/>
      <c r="O53" s="65"/>
    </row>
    <row r="54" spans="1:15" ht="25.5" x14ac:dyDescent="0.25">
      <c r="A54" s="24">
        <v>47</v>
      </c>
      <c r="B54" s="57">
        <v>1975</v>
      </c>
      <c r="C54" s="31" t="s">
        <v>50</v>
      </c>
      <c r="D54" s="68">
        <v>0</v>
      </c>
      <c r="E54" s="68">
        <v>0</v>
      </c>
      <c r="F54" s="26">
        <v>0</v>
      </c>
      <c r="G54" s="27">
        <f t="shared" si="5"/>
        <v>0</v>
      </c>
      <c r="H54" s="28"/>
      <c r="I54" s="68">
        <v>0</v>
      </c>
      <c r="J54" s="68">
        <v>0</v>
      </c>
      <c r="K54" s="26">
        <v>0</v>
      </c>
      <c r="L54" s="27">
        <f t="shared" si="2"/>
        <v>0</v>
      </c>
      <c r="M54" s="29">
        <f t="shared" si="6"/>
        <v>0</v>
      </c>
      <c r="N54" s="65"/>
      <c r="O54" s="65"/>
    </row>
    <row r="55" spans="1:15" ht="15" x14ac:dyDescent="0.25">
      <c r="A55" s="24">
        <v>47</v>
      </c>
      <c r="B55" s="57">
        <v>1980</v>
      </c>
      <c r="C55" s="31" t="s">
        <v>51</v>
      </c>
      <c r="D55" s="68">
        <v>134.71286680615066</v>
      </c>
      <c r="E55" s="68">
        <v>9.2648805781464016</v>
      </c>
      <c r="F55" s="26">
        <v>0</v>
      </c>
      <c r="G55" s="27">
        <f t="shared" si="5"/>
        <v>143.97774738429706</v>
      </c>
      <c r="H55" s="28"/>
      <c r="I55" s="68">
        <v>-86.266417769662695</v>
      </c>
      <c r="J55" s="68">
        <v>-17.93188574608806</v>
      </c>
      <c r="K55" s="26">
        <v>0</v>
      </c>
      <c r="L55" s="27">
        <f t="shared" si="2"/>
        <v>-104.19830351575075</v>
      </c>
      <c r="M55" s="29">
        <f t="shared" si="6"/>
        <v>39.779443868546309</v>
      </c>
      <c r="N55" s="65"/>
      <c r="O55" s="65"/>
    </row>
    <row r="56" spans="1:15" ht="15" x14ac:dyDescent="0.25">
      <c r="A56" s="24">
        <v>47</v>
      </c>
      <c r="B56" s="57">
        <v>1985</v>
      </c>
      <c r="C56" s="31" t="s">
        <v>52</v>
      </c>
      <c r="D56" s="68">
        <v>14.16399863</v>
      </c>
      <c r="E56" s="68">
        <v>0</v>
      </c>
      <c r="F56" s="26">
        <v>0</v>
      </c>
      <c r="G56" s="27">
        <f t="shared" si="5"/>
        <v>14.16399863</v>
      </c>
      <c r="H56" s="28"/>
      <c r="I56" s="68">
        <v>-7.9058504294439995</v>
      </c>
      <c r="J56" s="68">
        <v>-0.41642155972200001</v>
      </c>
      <c r="K56" s="26">
        <v>0</v>
      </c>
      <c r="L56" s="27">
        <f t="shared" si="2"/>
        <v>-8.3222719891659995</v>
      </c>
      <c r="M56" s="29">
        <f t="shared" si="6"/>
        <v>5.8417266408340005</v>
      </c>
      <c r="N56" s="65"/>
      <c r="O56" s="65"/>
    </row>
    <row r="57" spans="1:15" ht="15" x14ac:dyDescent="0.25">
      <c r="A57" s="33">
        <v>47</v>
      </c>
      <c r="B57" s="57">
        <v>1990</v>
      </c>
      <c r="C57" s="34" t="s">
        <v>53</v>
      </c>
      <c r="D57" s="68">
        <v>10.08096576714</v>
      </c>
      <c r="E57" s="68">
        <v>0</v>
      </c>
      <c r="F57" s="26">
        <v>0</v>
      </c>
      <c r="G57" s="27">
        <f t="shared" si="5"/>
        <v>10.08096576714</v>
      </c>
      <c r="H57" s="28"/>
      <c r="I57" s="68">
        <v>-6.1497667231200008</v>
      </c>
      <c r="J57" s="68">
        <v>-0.49433241498000002</v>
      </c>
      <c r="K57" s="26">
        <v>0</v>
      </c>
      <c r="L57" s="27">
        <f t="shared" si="2"/>
        <v>-6.6440991381000005</v>
      </c>
      <c r="M57" s="29">
        <f t="shared" si="6"/>
        <v>3.4368666290399998</v>
      </c>
      <c r="N57" s="65"/>
      <c r="O57" s="65"/>
    </row>
    <row r="58" spans="1:15" ht="15" x14ac:dyDescent="0.25">
      <c r="A58" s="24">
        <v>47</v>
      </c>
      <c r="B58" s="57">
        <v>1995</v>
      </c>
      <c r="C58" s="31" t="s">
        <v>54</v>
      </c>
      <c r="D58" s="68">
        <v>0</v>
      </c>
      <c r="E58" s="68">
        <v>0</v>
      </c>
      <c r="F58" s="26">
        <v>0</v>
      </c>
      <c r="G58" s="27">
        <f t="shared" si="5"/>
        <v>0</v>
      </c>
      <c r="H58" s="28"/>
      <c r="I58" s="68">
        <v>0</v>
      </c>
      <c r="J58" s="68">
        <v>0</v>
      </c>
      <c r="K58" s="26">
        <v>0</v>
      </c>
      <c r="L58" s="27">
        <f t="shared" si="2"/>
        <v>0</v>
      </c>
      <c r="M58" s="29">
        <f t="shared" si="6"/>
        <v>0</v>
      </c>
      <c r="N58" s="65"/>
      <c r="O58" s="65"/>
    </row>
    <row r="59" spans="1:15" ht="15" x14ac:dyDescent="0.25">
      <c r="A59" s="24">
        <v>47</v>
      </c>
      <c r="B59" s="57">
        <v>2440</v>
      </c>
      <c r="C59" s="31" t="s">
        <v>55</v>
      </c>
      <c r="D59" s="68">
        <v>0</v>
      </c>
      <c r="E59" s="68">
        <v>0</v>
      </c>
      <c r="F59" s="26">
        <v>0</v>
      </c>
      <c r="G59" s="27">
        <f t="shared" si="5"/>
        <v>0</v>
      </c>
      <c r="I59" s="68">
        <v>0</v>
      </c>
      <c r="J59" s="68">
        <v>0</v>
      </c>
      <c r="K59" s="26">
        <v>0</v>
      </c>
      <c r="L59" s="27"/>
      <c r="M59" s="29"/>
      <c r="N59" s="65"/>
      <c r="O59" s="65"/>
    </row>
    <row r="60" spans="1:15" ht="15" x14ac:dyDescent="0.25">
      <c r="A60" s="35"/>
      <c r="B60" s="35"/>
      <c r="C60" s="36"/>
      <c r="D60" s="69"/>
      <c r="E60" s="69"/>
      <c r="F60" s="37"/>
      <c r="G60" s="27"/>
      <c r="I60" s="68">
        <v>0</v>
      </c>
      <c r="J60" s="68">
        <v>0</v>
      </c>
      <c r="K60" s="26">
        <v>0</v>
      </c>
      <c r="L60" s="27">
        <f t="shared" ref="L60" si="10">I60+J60+K60</f>
        <v>0</v>
      </c>
      <c r="M60" s="29">
        <f t="shared" si="6"/>
        <v>0</v>
      </c>
      <c r="N60" s="65"/>
      <c r="O60" s="65"/>
    </row>
    <row r="61" spans="1:15" x14ac:dyDescent="0.2">
      <c r="A61" s="35"/>
      <c r="B61" s="35"/>
      <c r="C61" s="38" t="s">
        <v>56</v>
      </c>
      <c r="D61" s="82">
        <f>SUM(D17:D60)</f>
        <v>11739.567196408978</v>
      </c>
      <c r="E61" s="82">
        <f t="shared" ref="E61:F61" si="11">SUM(E17:E60)</f>
        <v>640.89745544294294</v>
      </c>
      <c r="F61" s="82">
        <f t="shared" si="11"/>
        <v>-88.762560902303377</v>
      </c>
      <c r="G61" s="82">
        <f>SUM(G17:G60)</f>
        <v>12291.702090949619</v>
      </c>
      <c r="H61" s="81"/>
      <c r="I61" s="82">
        <f>SUM(I17:I60)</f>
        <v>-4488.402687393901</v>
      </c>
      <c r="J61" s="82">
        <f t="shared" ref="J61" si="12">SUM(J17:J60)</f>
        <v>-341.82707705272776</v>
      </c>
      <c r="K61" s="82">
        <f t="shared" ref="K61" si="13">SUM(K17:K60)</f>
        <v>89.365992902303375</v>
      </c>
      <c r="L61" s="82">
        <f t="shared" ref="L61:M61" si="14">SUM(L17:L60)</f>
        <v>-4740.8637715443274</v>
      </c>
      <c r="M61" s="70">
        <f t="shared" si="14"/>
        <v>7550.838319405294</v>
      </c>
      <c r="N61" s="65"/>
      <c r="O61" s="65"/>
    </row>
    <row r="62" spans="1:15" ht="37.5" x14ac:dyDescent="0.25">
      <c r="A62" s="35"/>
      <c r="B62" s="35"/>
      <c r="C62" s="40" t="s">
        <v>57</v>
      </c>
      <c r="D62" s="69"/>
      <c r="E62" s="37"/>
      <c r="F62" s="37"/>
      <c r="G62" s="27">
        <f t="shared" ref="G62" si="15">D62+E62+F62</f>
        <v>0</v>
      </c>
      <c r="I62" s="37"/>
      <c r="J62" s="37"/>
      <c r="K62" s="37"/>
      <c r="L62" s="27">
        <f t="shared" ref="L62:L63" si="16">I62+J62+K62</f>
        <v>0</v>
      </c>
      <c r="M62" s="29">
        <f t="shared" ref="M62" si="17">G62+L62</f>
        <v>0</v>
      </c>
      <c r="N62" s="65"/>
      <c r="O62" s="65"/>
    </row>
    <row r="63" spans="1:15" ht="25.5" x14ac:dyDescent="0.25">
      <c r="A63" s="35"/>
      <c r="B63" s="35"/>
      <c r="C63" s="41" t="s">
        <v>58</v>
      </c>
      <c r="D63" s="94">
        <v>-64.36174443447824</v>
      </c>
      <c r="E63" s="95">
        <v>-5.196690402545002</v>
      </c>
      <c r="F63" s="95"/>
      <c r="G63" s="96">
        <f t="shared" si="5"/>
        <v>-69.558434837023242</v>
      </c>
      <c r="H63" s="97"/>
      <c r="I63" s="95">
        <v>10.895399177987599</v>
      </c>
      <c r="J63" s="95">
        <v>4.0968773610582003</v>
      </c>
      <c r="K63" s="95"/>
      <c r="L63" s="96">
        <f t="shared" si="16"/>
        <v>14.9922765390458</v>
      </c>
      <c r="M63" s="98">
        <f t="shared" si="6"/>
        <v>-54.566158297977438</v>
      </c>
      <c r="N63" s="65"/>
      <c r="O63" s="65"/>
    </row>
    <row r="64" spans="1:15" x14ac:dyDescent="0.2">
      <c r="A64" s="35"/>
      <c r="B64" s="35"/>
      <c r="C64" s="38" t="s">
        <v>59</v>
      </c>
      <c r="D64" s="81">
        <f>SUM(D61:D63)</f>
        <v>11675.2054519745</v>
      </c>
      <c r="E64" s="81">
        <f t="shared" ref="E64:G64" si="18">SUM(E61:E63)</f>
        <v>635.70076504039798</v>
      </c>
      <c r="F64" s="81">
        <f t="shared" si="18"/>
        <v>-88.762560902303377</v>
      </c>
      <c r="G64" s="82">
        <f t="shared" si="18"/>
        <v>12222.143656112596</v>
      </c>
      <c r="H64" s="81"/>
      <c r="I64" s="81">
        <f t="shared" ref="I64:M64" si="19">SUM(I61:I63)</f>
        <v>-4477.5072882159138</v>
      </c>
      <c r="J64" s="81">
        <f t="shared" si="19"/>
        <v>-337.73019969166955</v>
      </c>
      <c r="K64" s="81">
        <f t="shared" si="19"/>
        <v>89.365992902303375</v>
      </c>
      <c r="L64" s="82">
        <f t="shared" si="19"/>
        <v>-4725.8714950052818</v>
      </c>
      <c r="M64" s="70">
        <f t="shared" si="19"/>
        <v>7496.2721611073166</v>
      </c>
      <c r="N64" s="65"/>
      <c r="O64" s="65"/>
    </row>
    <row r="65" spans="1:14" ht="15" x14ac:dyDescent="0.25">
      <c r="A65" s="35"/>
      <c r="B65" s="35"/>
      <c r="C65" s="106" t="s">
        <v>60</v>
      </c>
      <c r="D65" s="107"/>
      <c r="E65" s="107"/>
      <c r="F65" s="107"/>
      <c r="G65" s="107"/>
      <c r="H65" s="107"/>
      <c r="I65" s="108"/>
      <c r="J65" s="37"/>
      <c r="K65" s="42"/>
      <c r="L65" s="43"/>
      <c r="M65" s="44"/>
    </row>
    <row r="66" spans="1:14" ht="15" x14ac:dyDescent="0.25">
      <c r="A66" s="35"/>
      <c r="B66" s="35"/>
      <c r="C66" s="106" t="s">
        <v>61</v>
      </c>
      <c r="D66" s="107"/>
      <c r="E66" s="107"/>
      <c r="F66" s="107"/>
      <c r="G66" s="107"/>
      <c r="H66" s="107"/>
      <c r="I66" s="108"/>
      <c r="J66" s="39">
        <f>J64+J65</f>
        <v>-337.73019969166955</v>
      </c>
      <c r="K66" s="42"/>
      <c r="L66" s="43"/>
      <c r="M66" s="44"/>
    </row>
    <row r="68" spans="1:14" x14ac:dyDescent="0.2">
      <c r="I68" s="45" t="s">
        <v>62</v>
      </c>
      <c r="J68" s="46"/>
    </row>
    <row r="69" spans="1:14" ht="15" x14ac:dyDescent="0.25">
      <c r="A69" s="35">
        <v>10</v>
      </c>
      <c r="B69" s="35"/>
      <c r="C69" s="36" t="s">
        <v>63</v>
      </c>
      <c r="I69" s="46" t="s">
        <v>63</v>
      </c>
      <c r="J69" s="46"/>
      <c r="K69" s="47"/>
    </row>
    <row r="70" spans="1:14" ht="15" x14ac:dyDescent="0.25">
      <c r="A70" s="35">
        <v>8</v>
      </c>
      <c r="B70" s="35"/>
      <c r="C70" s="36" t="s">
        <v>43</v>
      </c>
      <c r="I70" s="46" t="s">
        <v>43</v>
      </c>
      <c r="J70" s="46"/>
      <c r="K70" s="48"/>
    </row>
    <row r="71" spans="1:14" ht="15" x14ac:dyDescent="0.25">
      <c r="I71" s="49" t="s">
        <v>64</v>
      </c>
      <c r="K71" s="50">
        <f>J66-K69-K70</f>
        <v>-337.73019969166955</v>
      </c>
    </row>
    <row r="72" spans="1:14" x14ac:dyDescent="0.2">
      <c r="N72" s="51"/>
    </row>
    <row r="73" spans="1:14" x14ac:dyDescent="0.2">
      <c r="C73" s="66"/>
      <c r="D73" s="83"/>
      <c r="E73" s="83"/>
      <c r="F73" s="83"/>
      <c r="G73" s="83"/>
      <c r="H73" s="84"/>
      <c r="I73" s="83"/>
      <c r="J73" s="83"/>
      <c r="K73" s="83"/>
      <c r="L73" s="83"/>
      <c r="M73" s="66"/>
      <c r="N73" s="51"/>
    </row>
    <row r="74" spans="1:14" x14ac:dyDescent="0.2">
      <c r="A74" s="52" t="s">
        <v>65</v>
      </c>
      <c r="C74" s="66"/>
      <c r="D74" s="85"/>
      <c r="E74" s="66"/>
      <c r="F74" s="66"/>
      <c r="G74" s="66"/>
      <c r="H74" s="42"/>
      <c r="I74" s="85"/>
      <c r="J74" s="66"/>
      <c r="K74" s="66"/>
      <c r="L74" s="66"/>
      <c r="M74" s="66"/>
      <c r="N74" s="51"/>
    </row>
    <row r="76" spans="1:14" x14ac:dyDescent="0.2">
      <c r="A76" s="1">
        <v>1</v>
      </c>
      <c r="B76" s="101" t="s">
        <v>66</v>
      </c>
      <c r="C76" s="101"/>
      <c r="D76" s="101"/>
      <c r="E76" s="101"/>
      <c r="F76" s="101"/>
      <c r="G76" s="101"/>
      <c r="H76" s="101"/>
      <c r="I76" s="101"/>
      <c r="J76" s="101"/>
      <c r="K76" s="101"/>
      <c r="L76" s="101"/>
      <c r="M76" s="101"/>
    </row>
    <row r="77" spans="1:14" x14ac:dyDescent="0.2">
      <c r="B77" s="101"/>
      <c r="C77" s="101"/>
      <c r="D77" s="101"/>
      <c r="E77" s="101"/>
      <c r="F77" s="101"/>
      <c r="G77" s="101"/>
      <c r="H77" s="101"/>
      <c r="I77" s="101"/>
      <c r="J77" s="101"/>
      <c r="K77" s="101"/>
      <c r="L77" s="101"/>
      <c r="M77" s="101"/>
    </row>
    <row r="78" spans="1:14" ht="12.75" customHeight="1" x14ac:dyDescent="0.2"/>
    <row r="79" spans="1:14" x14ac:dyDescent="0.2">
      <c r="A79" s="1">
        <v>2</v>
      </c>
      <c r="B79" s="99" t="s">
        <v>67</v>
      </c>
      <c r="C79" s="99"/>
      <c r="D79" s="99"/>
      <c r="E79" s="99"/>
      <c r="F79" s="99"/>
      <c r="G79" s="99"/>
      <c r="H79" s="99"/>
      <c r="I79" s="99"/>
      <c r="J79" s="99"/>
      <c r="K79" s="99"/>
      <c r="L79" s="99"/>
      <c r="M79" s="99"/>
    </row>
    <row r="80" spans="1:14" x14ac:dyDescent="0.2">
      <c r="B80" s="99"/>
      <c r="C80" s="99"/>
      <c r="D80" s="99"/>
      <c r="E80" s="99"/>
      <c r="F80" s="99"/>
      <c r="G80" s="99"/>
      <c r="H80" s="99"/>
      <c r="I80" s="99"/>
      <c r="J80" s="99"/>
      <c r="K80" s="99"/>
      <c r="L80" s="99"/>
      <c r="M80" s="99"/>
    </row>
    <row r="82" spans="1:13" x14ac:dyDescent="0.2">
      <c r="A82" s="1">
        <v>3</v>
      </c>
      <c r="B82" s="100" t="s">
        <v>68</v>
      </c>
      <c r="C82" s="100"/>
      <c r="D82" s="100"/>
      <c r="E82" s="100"/>
      <c r="F82" s="100"/>
      <c r="G82" s="100"/>
      <c r="H82" s="100"/>
      <c r="I82" s="100"/>
      <c r="J82" s="100"/>
      <c r="K82" s="100"/>
      <c r="L82" s="100"/>
      <c r="M82" s="100"/>
    </row>
    <row r="84" spans="1:13" x14ac:dyDescent="0.2">
      <c r="A84" s="1">
        <v>4</v>
      </c>
      <c r="B84" s="53" t="s">
        <v>69</v>
      </c>
      <c r="C84" s="11"/>
    </row>
    <row r="86" spans="1:13" x14ac:dyDescent="0.2">
      <c r="A86" s="1">
        <v>5</v>
      </c>
      <c r="B86" s="54" t="s">
        <v>70</v>
      </c>
    </row>
    <row r="88" spans="1:13" x14ac:dyDescent="0.2">
      <c r="A88" s="1">
        <v>6</v>
      </c>
      <c r="B88" s="100" t="s">
        <v>71</v>
      </c>
      <c r="C88" s="100"/>
      <c r="D88" s="100"/>
      <c r="E88" s="100"/>
      <c r="F88" s="100"/>
      <c r="G88" s="100"/>
      <c r="H88" s="100"/>
      <c r="I88" s="100"/>
      <c r="J88" s="100"/>
      <c r="K88" s="100"/>
      <c r="L88" s="100"/>
      <c r="M88" s="100"/>
    </row>
    <row r="89" spans="1:13" x14ac:dyDescent="0.2">
      <c r="B89" s="100"/>
      <c r="C89" s="100"/>
      <c r="D89" s="100"/>
      <c r="E89" s="100"/>
      <c r="F89" s="100"/>
      <c r="G89" s="100"/>
      <c r="H89" s="100"/>
      <c r="I89" s="100"/>
      <c r="J89" s="100"/>
      <c r="K89" s="100"/>
      <c r="L89" s="100"/>
      <c r="M89" s="100"/>
    </row>
    <row r="90" spans="1:13" x14ac:dyDescent="0.2">
      <c r="B90" s="100"/>
      <c r="C90" s="100"/>
      <c r="D90" s="100"/>
      <c r="E90" s="100"/>
      <c r="F90" s="100"/>
      <c r="G90" s="100"/>
      <c r="H90" s="100"/>
      <c r="I90" s="100"/>
      <c r="J90" s="100"/>
      <c r="K90" s="100"/>
      <c r="L90" s="100"/>
      <c r="M90" s="100"/>
    </row>
    <row r="92" spans="1:13" x14ac:dyDescent="0.2">
      <c r="B92" s="101"/>
      <c r="C92" s="101"/>
      <c r="D92" s="101"/>
      <c r="E92" s="101"/>
      <c r="F92" s="101"/>
      <c r="G92" s="101"/>
      <c r="H92" s="101"/>
      <c r="I92" s="101"/>
      <c r="J92" s="101"/>
      <c r="K92" s="101"/>
      <c r="L92" s="101"/>
      <c r="M92" s="101"/>
    </row>
    <row r="93" spans="1:13" x14ac:dyDescent="0.2">
      <c r="B93" s="101"/>
      <c r="C93" s="101"/>
      <c r="D93" s="101"/>
      <c r="E93" s="101"/>
      <c r="F93" s="101"/>
      <c r="G93" s="101"/>
      <c r="H93" s="101"/>
      <c r="I93" s="101"/>
      <c r="J93" s="101"/>
      <c r="K93" s="101"/>
      <c r="L93" s="101"/>
      <c r="M93" s="101"/>
    </row>
  </sheetData>
  <mergeCells count="10">
    <mergeCell ref="B79:M80"/>
    <mergeCell ref="B82:M82"/>
    <mergeCell ref="B88:M90"/>
    <mergeCell ref="B92:M93"/>
    <mergeCell ref="A9:M9"/>
    <mergeCell ref="A10:M10"/>
    <mergeCell ref="D15:G15"/>
    <mergeCell ref="C65:I65"/>
    <mergeCell ref="C66:I66"/>
    <mergeCell ref="B76:M77"/>
  </mergeCells>
  <dataValidations disablePrompts="1"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pageSetup scale="50" fitToHeight="0" orientation="portrait" r:id="rId1"/>
  <headerFooter>
    <oddHeader>&amp;R&amp;"Times New Roman,Regular"&amp;10Filed: 2017-05-05
EB-2017-0049
Supplemantary Evidence
Exhibit D2-1-2
Attachment 1
Page &amp;P of &amp;N</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0789A69331B447AA2C2A71A86A707D" ma:contentTypeVersion="0" ma:contentTypeDescription="Create a new document." ma:contentTypeScope="" ma:versionID="5399c839dd5a5c59d7d22ddc485bff23">
  <xsd:schema xmlns:xsd="http://www.w3.org/2001/XMLSchema" xmlns:xs="http://www.w3.org/2001/XMLSchema" xmlns:p="http://schemas.microsoft.com/office/2006/metadata/properties" xmlns:ns2="f0af1d65-dfd0-4b99-b523-def3a954563f" targetNamespace="http://schemas.microsoft.com/office/2006/metadata/properties" ma:root="true" ma:fieldsID="44cfc60566d61e9babd1b11f9b704ff8" ns2:_="">
    <xsd:import namespace="f0af1d65-dfd0-4b99-b523-def3a954563f"/>
    <xsd:element name="properties">
      <xsd:complexType>
        <xsd:sequence>
          <xsd:element name="documentManagement">
            <xsd:complexType>
              <xsd:all>
                <xsd:element ref="ns2:Hydro_x0020_One_x0020_Data_x0020_Classificatio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ma:displayName="Hydro One Data Classification" ma:default="Internal Use (Only Internal information is not for release to the public)" ma:description="Use these options to classify the data you are uploading onto the site. Any questions please contact BIT security team" ma:format="RadioButtons" ma:hidden="true" ma:internalName="Hydro_x0020_One_x0020_Data_x0020_Classification" ma:readOnly="false">
      <xsd:simpleType>
        <xsd:restriction base="dms:Choice">
          <xsd:enumeration value="Internal Use (Only Internal information is not for release to the publi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 (Only Internal information is not for release to the public)</Hydro_x0020_One_x0020_Data_x0020_Classification>
  </documentManagement>
</p:properties>
</file>

<file path=customXml/itemProps1.xml><?xml version="1.0" encoding="utf-8"?>
<ds:datastoreItem xmlns:ds="http://schemas.openxmlformats.org/officeDocument/2006/customXml" ds:itemID="{1D09A8E2-5998-45EE-802A-8F830925B28F}">
  <ds:schemaRefs>
    <ds:schemaRef ds:uri="http://schemas.microsoft.com/sharepoint/v3/contenttype/forms"/>
  </ds:schemaRefs>
</ds:datastoreItem>
</file>

<file path=customXml/itemProps2.xml><?xml version="1.0" encoding="utf-8"?>
<ds:datastoreItem xmlns:ds="http://schemas.openxmlformats.org/officeDocument/2006/customXml" ds:itemID="{227CBF21-48F0-4202-B4F7-4BA8DC664D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6159AF-B715-4BCE-A4A6-4F26F172D80B}">
  <ds:schemaRefs>
    <ds:schemaRef ds:uri="http://schemas.microsoft.com/office/2006/documentManagement/types"/>
    <ds:schemaRef ds:uri="http://schemas.microsoft.com/office/2006/metadata/properties"/>
    <ds:schemaRef ds:uri="f0af1d65-dfd0-4b99-b523-def3a954563f"/>
    <ds:schemaRef ds:uri="http://purl.org/dc/terms/"/>
    <ds:schemaRef ds:uri="http://schemas.microsoft.com/office/infopath/2007/PartnerControls"/>
    <ds:schemaRef ds:uri="http://purl.org/dc/dcmitype/"/>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App.2-BA_Fixed Asset Cont _2014</vt:lpstr>
      <vt:lpstr>App.2-BA_Fixed Asset Cont _2015</vt:lpstr>
      <vt:lpstr>App.2-BA_Fixed Asset Cont _2016</vt:lpstr>
      <vt:lpstr>App.2-BA_Fixed Asset Cont _2017</vt:lpstr>
      <vt:lpstr>App.2-BA_Fixed Asset Cont _2018</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NAVA Anthony</dc:creator>
  <cp:lastModifiedBy>DENNENY Kelly</cp:lastModifiedBy>
  <cp:lastPrinted>2017-05-05T20:02:34Z</cp:lastPrinted>
  <dcterms:created xsi:type="dcterms:W3CDTF">2016-12-22T15:51:09Z</dcterms:created>
  <dcterms:modified xsi:type="dcterms:W3CDTF">2017-05-05T20:30:32Z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0x010100050789A69331B447AA2C2A71A86A707D</vt:lpwstr>
  </property>
</Properties>
</file>