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4120" windowHeight="12270"/>
  </bookViews>
  <sheets>
    <sheet name="C1-07-02-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'[35]Input - Proj Info'!$K$113</definedName>
    <definedName name="FVRate1">'[35]Input - Proj Info'!$K$114</definedName>
    <definedName name="FVRate2">'[35]Input - Proj Info'!$K$115</definedName>
    <definedName name="FVRate3">'[35]Input - Proj Info'!$K$116</definedName>
    <definedName name="FVRate4">'[35]Input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[36]notes!$F$1</definedName>
    <definedName name="million">[37]notes!$J$1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'[38]Apr-03 Method'!$G$5</definedName>
    <definedName name="Month">'[39]Month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'[35]Input - Proj Info'!$I$148</definedName>
    <definedName name="Percent_Area">[40]INCOME!$I$15:$I$50,[40]INCOME!$N$15:$N$50,[40]INCOME!$X$15:$X$50,[40]INCOME!$AC$15:$AC$50</definedName>
    <definedName name="_xlnm.Print_Area" localSheetId="0">'C1-07-02-02'!$A$1:$K$170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'[41]q1 2002'!$A$15:$F$21</definedName>
    <definedName name="RateLookup">#REF!</definedName>
    <definedName name="RatesScenarios">[42]Fcst!#REF!</definedName>
    <definedName name="RBU">#REF!</definedName>
    <definedName name="Report_Date">[43]notes!$B$3</definedName>
    <definedName name="Report_Month">[43]notes!$B$4</definedName>
    <definedName name="Retailers_1505">#REF!</definedName>
    <definedName name="RetailRates">#REF!</definedName>
    <definedName name="Revised_PV_Rates">'[3]97PVModel'!$A$432:$AB$605</definedName>
    <definedName name="RID">[40]INCOME!#REF!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'[35]Input - Proj Info'!$M$27</definedName>
    <definedName name="Summary">#REF!</definedName>
    <definedName name="thou">[36]notes!$I$1</definedName>
    <definedName name="Trade_Month">[30]notes!$B$5</definedName>
    <definedName name="TXLDCLoad">'[34]Dx_Tariff&amp;COP'!#REF!</definedName>
    <definedName name="TXLDCRate">#REF!</definedName>
    <definedName name="Update_Date">'[44]47. 2003 Comp&amp;Benefits Summary'!$AB$1</definedName>
  </definedNames>
  <calcPr calcId="145621" calcMode="manual" iterate="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H54" i="1"/>
  <c r="I54" i="1"/>
  <c r="H26" i="1"/>
  <c r="H33" i="1" s="1"/>
  <c r="C163" i="1" l="1"/>
  <c r="D136" i="1"/>
  <c r="C136" i="1"/>
  <c r="C108" i="1"/>
  <c r="E81" i="1"/>
  <c r="C81" i="1"/>
  <c r="A36" i="1"/>
  <c r="A63" i="1" s="1"/>
  <c r="A90" i="1" s="1"/>
  <c r="A117" i="1" s="1"/>
  <c r="A144" i="1" s="1"/>
  <c r="E26" i="1"/>
  <c r="C26" i="1"/>
  <c r="B26" i="1"/>
  <c r="H60" i="1" l="1"/>
  <c r="D26" i="1"/>
  <c r="F26" i="1"/>
  <c r="E108" i="1"/>
  <c r="F136" i="1"/>
  <c r="E163" i="1"/>
  <c r="H81" i="1" l="1"/>
  <c r="H87" i="1" s="1"/>
  <c r="I26" i="1"/>
  <c r="H108" i="1" l="1"/>
  <c r="H114" i="1" s="1"/>
  <c r="B81" i="1" l="1"/>
  <c r="F81" i="1" l="1"/>
  <c r="D81" i="1"/>
  <c r="I81" i="1" l="1"/>
  <c r="B108" i="1" l="1"/>
  <c r="F108" i="1" l="1"/>
  <c r="D108" i="1"/>
  <c r="I108" i="1" l="1"/>
  <c r="B136" i="1" l="1"/>
  <c r="E136" i="1" l="1"/>
  <c r="G136" i="1" l="1"/>
  <c r="I136" i="1" l="1"/>
  <c r="I142" i="1" s="1"/>
  <c r="J136" i="1" l="1"/>
  <c r="B163" i="1" l="1"/>
  <c r="D163" i="1" l="1"/>
  <c r="F163" i="1" l="1"/>
  <c r="I163" i="1" l="1"/>
  <c r="H163" i="1"/>
  <c r="H169" i="1" s="1"/>
</calcChain>
</file>

<file path=xl/sharedStrings.xml><?xml version="1.0" encoding="utf-8"?>
<sst xmlns="http://schemas.openxmlformats.org/spreadsheetml/2006/main" count="95" uniqueCount="22">
  <si>
    <t>HYDRO ONE NETWORKS INC.</t>
  </si>
  <si>
    <t xml:space="preserve"> 2017 to 2022 Networks Allocation to Dx</t>
  </si>
  <si>
    <t>Year Ending December 31</t>
  </si>
  <si>
    <t>($ Millions)</t>
  </si>
  <si>
    <t>Opening UCC</t>
  </si>
  <si>
    <t>Net</t>
  </si>
  <si>
    <t>UCC pre-1/2 yr</t>
  </si>
  <si>
    <t>50% net additions</t>
  </si>
  <si>
    <t>UCC for CCA</t>
  </si>
  <si>
    <t>CCA Rate</t>
  </si>
  <si>
    <t>Closing UCC</t>
  </si>
  <si>
    <t>CCA Class</t>
  </si>
  <si>
    <t>Additions</t>
  </si>
  <si>
    <t>CCA</t>
  </si>
  <si>
    <t xml:space="preserve"> </t>
  </si>
  <si>
    <t>Acquired LDCs Integration</t>
  </si>
  <si>
    <t>DISTRIBUTION</t>
  </si>
  <si>
    <t>CEC Continuity</t>
  </si>
  <si>
    <t>Calculation of Capital Cost Allowance (CCA)</t>
  </si>
  <si>
    <t>Less:  Non regulatory items</t>
  </si>
  <si>
    <t>Less:  Tax Depreciation - Goodwill</t>
  </si>
  <si>
    <t>Total CCA for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</si>
</sst>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_);\(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_);\(#,##0.0\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</borders>
  <cellStyleXfs count="25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5" fillId="0" borderId="0"/>
    <xf numFmtId="175" fontId="5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0" fontId="6" fillId="3" borderId="4" applyNumberFormat="0" applyBorder="0" applyAlignment="0" applyProtection="0"/>
    <xf numFmtId="10" fontId="6" fillId="3" borderId="4" applyNumberFormat="0" applyBorder="0" applyAlignment="0" applyProtection="0"/>
    <xf numFmtId="176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5" fillId="0" borderId="0"/>
    <xf numFmtId="7" fontId="5" fillId="0" borderId="0"/>
    <xf numFmtId="7" fontId="5" fillId="0" borderId="0"/>
    <xf numFmtId="37" fontId="8" fillId="4" borderId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5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</cellStyleXfs>
  <cellXfs count="58">
    <xf numFmtId="0" fontId="0" fillId="0" borderId="0" xfId="0"/>
    <xf numFmtId="165" fontId="2" fillId="0" borderId="0" xfId="1" applyNumberFormat="1" applyFill="1"/>
    <xf numFmtId="166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165" fontId="2" fillId="0" borderId="0" xfId="1" applyNumberFormat="1" applyFill="1" applyBorder="1"/>
    <xf numFmtId="166" fontId="0" fillId="0" borderId="0" xfId="0" applyNumberFormat="1" applyFill="1" applyBorder="1"/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/>
    <xf numFmtId="43" fontId="2" fillId="0" borderId="0" xfId="1" applyFont="1"/>
    <xf numFmtId="43" fontId="0" fillId="0" borderId="0" xfId="0" applyNumberFormat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164" fontId="0" fillId="6" borderId="0" xfId="0" applyNumberFormat="1" applyFill="1"/>
    <xf numFmtId="166" fontId="0" fillId="6" borderId="0" xfId="0" applyNumberFormat="1" applyFill="1"/>
    <xf numFmtId="0" fontId="0" fillId="6" borderId="0" xfId="0" applyFill="1" applyBorder="1"/>
    <xf numFmtId="0" fontId="2" fillId="6" borderId="0" xfId="0" applyFont="1" applyFill="1"/>
    <xf numFmtId="165" fontId="2" fillId="6" borderId="1" xfId="1" applyNumberFormat="1" applyFont="1" applyFill="1" applyBorder="1"/>
    <xf numFmtId="165" fontId="0" fillId="6" borderId="0" xfId="0" applyNumberFormat="1" applyFill="1" applyBorder="1"/>
    <xf numFmtId="165" fontId="0" fillId="6" borderId="0" xfId="0" applyNumberFormat="1" applyFill="1"/>
    <xf numFmtId="0" fontId="11" fillId="6" borderId="0" xfId="0" applyFont="1" applyFill="1" applyAlignment="1">
      <alignment horizontal="left"/>
    </xf>
    <xf numFmtId="165" fontId="2" fillId="0" borderId="0" xfId="1" applyNumberFormat="1" applyFont="1" applyFill="1"/>
    <xf numFmtId="0" fontId="0" fillId="6" borderId="7" xfId="0" applyFill="1" applyBorder="1"/>
    <xf numFmtId="166" fontId="0" fillId="6" borderId="7" xfId="0" applyNumberFormat="1" applyFill="1" applyBorder="1"/>
    <xf numFmtId="9" fontId="2" fillId="0" borderId="0" xfId="2" applyFill="1"/>
    <xf numFmtId="9" fontId="2" fillId="0" borderId="0" xfId="2" applyFill="1" applyAlignment="1">
      <alignment horizontal="right"/>
    </xf>
    <xf numFmtId="165" fontId="2" fillId="0" borderId="1" xfId="1" applyNumberFormat="1" applyFill="1" applyBorder="1"/>
    <xf numFmtId="0" fontId="0" fillId="0" borderId="0" xfId="0" applyFill="1"/>
    <xf numFmtId="166" fontId="0" fillId="0" borderId="1" xfId="0" applyNumberFormat="1" applyFill="1" applyBorder="1"/>
    <xf numFmtId="9" fontId="0" fillId="0" borderId="1" xfId="2" applyFont="1" applyFill="1" applyBorder="1"/>
    <xf numFmtId="0" fontId="2" fillId="0" borderId="0" xfId="0" applyFont="1" applyFill="1"/>
    <xf numFmtId="165" fontId="2" fillId="0" borderId="1" xfId="1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65" fontId="2" fillId="0" borderId="6" xfId="1" applyNumberFormat="1" applyFill="1" applyBorder="1"/>
    <xf numFmtId="0" fontId="3" fillId="6" borderId="7" xfId="0" applyFont="1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3" fillId="6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2" fillId="0" borderId="0" xfId="1" applyNumberFormat="1" applyFill="1"/>
    <xf numFmtId="0" fontId="0" fillId="0" borderId="7" xfId="0" applyFill="1" applyBorder="1"/>
    <xf numFmtId="43" fontId="2" fillId="0" borderId="1" xfId="1" applyNumberFormat="1" applyFill="1" applyBorder="1"/>
    <xf numFmtId="9" fontId="0" fillId="0" borderId="0" xfId="0" applyNumberFormat="1" applyFill="1"/>
    <xf numFmtId="9" fontId="0" fillId="0" borderId="1" xfId="0" applyNumberFormat="1" applyFill="1" applyBorder="1"/>
    <xf numFmtId="9" fontId="0" fillId="0" borderId="0" xfId="0" applyNumberFormat="1" applyFill="1" applyBorder="1"/>
    <xf numFmtId="165" fontId="2" fillId="0" borderId="0" xfId="1" applyNumberFormat="1" applyFont="1" applyFill="1" applyBorder="1"/>
    <xf numFmtId="9" fontId="0" fillId="0" borderId="0" xfId="2" applyFont="1" applyFill="1" applyBorder="1"/>
    <xf numFmtId="43" fontId="0" fillId="0" borderId="0" xfId="0" applyNumberFormat="1" applyFill="1"/>
    <xf numFmtId="165" fontId="0" fillId="0" borderId="7" xfId="0" applyNumberFormat="1" applyFill="1" applyBorder="1"/>
    <xf numFmtId="165" fontId="2" fillId="0" borderId="1" xfId="1" applyNumberFormat="1" applyFont="1" applyFill="1" applyBorder="1" applyAlignment="1">
      <alignment horizontal="right"/>
    </xf>
  </cellXfs>
  <cellStyles count="256">
    <cellStyle name="$" xfId="3"/>
    <cellStyle name="$ 2" xfId="4"/>
    <cellStyle name="$ 2 2" xfId="5"/>
    <cellStyle name="$ 3" xfId="6"/>
    <cellStyle name="$ 3 2" xfId="7"/>
    <cellStyle name="$ 4" xfId="8"/>
    <cellStyle name="$_CCA-Request_H11bps" xfId="9"/>
    <cellStyle name="$_CCA-Request_H11bps 2" xfId="10"/>
    <cellStyle name="$_CCA-Request_H11bps 2 2" xfId="11"/>
    <cellStyle name="$_CCA-Request_H11bps 3" xfId="12"/>
    <cellStyle name="$_CCA-Request_H11bps 3 2" xfId="13"/>
    <cellStyle name="$_CCA-Request_H11bps 4" xfId="14"/>
    <cellStyle name="$_CCA-Request_H11bps July 9" xfId="15"/>
    <cellStyle name="$_CCA-Request_H11bps July 9 2" xfId="16"/>
    <cellStyle name="$_CCA-Request_H11bps July 9 2 2" xfId="17"/>
    <cellStyle name="$_CCA-Request_H11bps July 9 3" xfId="18"/>
    <cellStyle name="$_CCA-Request_H11bps July 9 3 2" xfId="19"/>
    <cellStyle name="$_CCA-Request_H11bps July 9 4" xfId="20"/>
    <cellStyle name="$comma" xfId="21"/>
    <cellStyle name="_Comma" xfId="22"/>
    <cellStyle name="_Comma 2" xfId="23"/>
    <cellStyle name="_Comma 2 2" xfId="24"/>
    <cellStyle name="_Comma 3" xfId="25"/>
    <cellStyle name="_Comma 3 2" xfId="26"/>
    <cellStyle name="_Comma 4" xfId="27"/>
    <cellStyle name="_Currency" xfId="28"/>
    <cellStyle name="_Currency 2" xfId="29"/>
    <cellStyle name="_Currency 2 2" xfId="30"/>
    <cellStyle name="_Currency 3" xfId="31"/>
    <cellStyle name="_Currency 3 2" xfId="32"/>
    <cellStyle name="_Currency 4" xfId="33"/>
    <cellStyle name="_CurrencySpace" xfId="34"/>
    <cellStyle name="_CurrencySpace 2" xfId="35"/>
    <cellStyle name="_CurrencySpace 2 2" xfId="36"/>
    <cellStyle name="_CurrencySpace 3" xfId="37"/>
    <cellStyle name="_CurrencySpace 3 2" xfId="38"/>
    <cellStyle name="_CurrencySpace 4" xfId="39"/>
    <cellStyle name="_Multiple" xfId="40"/>
    <cellStyle name="_Multiple 2" xfId="41"/>
    <cellStyle name="_Multiple 2 2" xfId="42"/>
    <cellStyle name="_Multiple 3" xfId="43"/>
    <cellStyle name="_Multiple 3 2" xfId="44"/>
    <cellStyle name="_Multiple 4" xfId="45"/>
    <cellStyle name="_MultipleSpace" xfId="46"/>
    <cellStyle name="_MultipleSpace 2" xfId="47"/>
    <cellStyle name="_MultipleSpace 2 2" xfId="48"/>
    <cellStyle name="_MultipleSpace 3" xfId="49"/>
    <cellStyle name="_MultipleSpace 3 2" xfId="50"/>
    <cellStyle name="_MultipleSpace 4" xfId="51"/>
    <cellStyle name="_Percent" xfId="52"/>
    <cellStyle name="_Percent 2" xfId="53"/>
    <cellStyle name="_Percent 2 2" xfId="54"/>
    <cellStyle name="_Percent 3" xfId="55"/>
    <cellStyle name="_Percent 3 2" xfId="56"/>
    <cellStyle name="_Percent 4" xfId="57"/>
    <cellStyle name="_PercentSpace" xfId="58"/>
    <cellStyle name="_PercentSpace 2" xfId="59"/>
    <cellStyle name="_PercentSpace 2 2" xfId="60"/>
    <cellStyle name="_PercentSpace 3" xfId="61"/>
    <cellStyle name="_PercentSpace 3 2" xfId="62"/>
    <cellStyle name="_PercentSpace 4" xfId="63"/>
    <cellStyle name="_PercentSpace_AR Analysis 061207" xfId="64"/>
    <cellStyle name="_PercentSpace_AR Analysis 061207 2" xfId="65"/>
    <cellStyle name="_PercentSpace_AR Analysis 061207 2 2" xfId="66"/>
    <cellStyle name="_PercentSpace_AR Analysis 061207 3" xfId="67"/>
    <cellStyle name="_PercentSpace_AR Analysis 061207 3 2" xfId="68"/>
    <cellStyle name="_PercentSpace_AR Analysis 061207 4" xfId="69"/>
    <cellStyle name="_PercentSpace_RMDx BP050513a 051212a" xfId="70"/>
    <cellStyle name="_PercentSpace_RMDx BP050513a 051212a 2" xfId="71"/>
    <cellStyle name="_PercentSpace_RMDx BP050513a 051212a 2 2" xfId="72"/>
    <cellStyle name="_PercentSpace_RMDx BP050513a 051212a 3" xfId="73"/>
    <cellStyle name="_PercentSpace_RMDx BP050513a 051212a 3 2" xfId="74"/>
    <cellStyle name="_PercentSpace_RMDx BP050513a 051212a 4" xfId="75"/>
    <cellStyle name="Comma" xfId="1" builtinId="3"/>
    <cellStyle name="Comma 2" xfId="76"/>
    <cellStyle name="Comma 2 2" xfId="77"/>
    <cellStyle name="Comma 3" xfId="78"/>
    <cellStyle name="Comma 3 2" xfId="79"/>
    <cellStyle name="Comma 4" xfId="80"/>
    <cellStyle name="Comma 4 2" xfId="81"/>
    <cellStyle name="Comma 4 2 2" xfId="82"/>
    <cellStyle name="Comma 4 3" xfId="83"/>
    <cellStyle name="Comma 4 3 2" xfId="84"/>
    <cellStyle name="Comma 4 4" xfId="85"/>
    <cellStyle name="Comma 5" xfId="86"/>
    <cellStyle name="Comma 5 2" xfId="87"/>
    <cellStyle name="Comma 6" xfId="88"/>
    <cellStyle name="Comma 6 2" xfId="89"/>
    <cellStyle name="comma zerodec" xfId="90"/>
    <cellStyle name="Currency 2" xfId="91"/>
    <cellStyle name="Currency 2 2" xfId="92"/>
    <cellStyle name="Currency 3" xfId="93"/>
    <cellStyle name="Currency 3 2" xfId="94"/>
    <cellStyle name="Currency1" xfId="95"/>
    <cellStyle name="Dollar (zero dec)" xfId="96"/>
    <cellStyle name="Grey" xfId="97"/>
    <cellStyle name="Grey 2" xfId="98"/>
    <cellStyle name="Header1" xfId="99"/>
    <cellStyle name="Header2" xfId="100"/>
    <cellStyle name="Input [yellow]" xfId="101"/>
    <cellStyle name="Input [yellow] 2" xfId="102"/>
    <cellStyle name="multiple" xfId="103"/>
    <cellStyle name="Normal" xfId="0" builtinId="0"/>
    <cellStyle name="Normal - Style1" xfId="104"/>
    <cellStyle name="Normal - Style1 2" xfId="105"/>
    <cellStyle name="Normal - Style1 2 2" xfId="106"/>
    <cellStyle name="Normal - Style1 3" xfId="107"/>
    <cellStyle name="Normal - Style1 3 2" xfId="108"/>
    <cellStyle name="Normal - Style1 4" xfId="109"/>
    <cellStyle name="Normal 10" xfId="110"/>
    <cellStyle name="Normal 10 2" xfId="111"/>
    <cellStyle name="Normal 11" xfId="112"/>
    <cellStyle name="Normal 11 2" xfId="113"/>
    <cellStyle name="Normal 12" xfId="114"/>
    <cellStyle name="Normal 12 2" xfId="115"/>
    <cellStyle name="Normal 13" xfId="116"/>
    <cellStyle name="Normal 13 2" xfId="117"/>
    <cellStyle name="Normal 14" xfId="118"/>
    <cellStyle name="Normal 14 2" xfId="119"/>
    <cellStyle name="Normal 15" xfId="120"/>
    <cellStyle name="Normal 15 2" xfId="121"/>
    <cellStyle name="Normal 16" xfId="122"/>
    <cellStyle name="Normal 16 2" xfId="123"/>
    <cellStyle name="Normal 17" xfId="124"/>
    <cellStyle name="Normal 18" xfId="125"/>
    <cellStyle name="Normal 2" xfId="126"/>
    <cellStyle name="Normal 2 2" xfId="127"/>
    <cellStyle name="Normal 3" xfId="128"/>
    <cellStyle name="Normal 3 2" xfId="129"/>
    <cellStyle name="Normal 4" xfId="130"/>
    <cellStyle name="Normal 4 2" xfId="131"/>
    <cellStyle name="Normal 5" xfId="132"/>
    <cellStyle name="Normal 5 2" xfId="133"/>
    <cellStyle name="Normal 6" xfId="134"/>
    <cellStyle name="Normal 6 2" xfId="135"/>
    <cellStyle name="Normal 7" xfId="136"/>
    <cellStyle name="Normal 7 2" xfId="137"/>
    <cellStyle name="Normal 8" xfId="138"/>
    <cellStyle name="Normal 8 2" xfId="139"/>
    <cellStyle name="Normal 9" xfId="140"/>
    <cellStyle name="Normal 9 2" xfId="141"/>
    <cellStyle name="Number" xfId="142"/>
    <cellStyle name="Number 2" xfId="143"/>
    <cellStyle name="Number 2 2" xfId="144"/>
    <cellStyle name="Number 3" xfId="145"/>
    <cellStyle name="Number 3 2" xfId="146"/>
    <cellStyle name="Number 4" xfId="147"/>
    <cellStyle name="OH01" xfId="148"/>
    <cellStyle name="OH01 2" xfId="149"/>
    <cellStyle name="OH01 3" xfId="150"/>
    <cellStyle name="OHnplode" xfId="151"/>
    <cellStyle name="Percent" xfId="2" builtinId="5"/>
    <cellStyle name="Percent [2]" xfId="152"/>
    <cellStyle name="Percent [2] 2" xfId="153"/>
    <cellStyle name="Percent [2] 2 2" xfId="154"/>
    <cellStyle name="Percent [2] 3" xfId="155"/>
    <cellStyle name="Percent [2] 3 2" xfId="156"/>
    <cellStyle name="Percent [2] 4" xfId="157"/>
    <cellStyle name="Percent 10" xfId="158"/>
    <cellStyle name="Percent 10 2" xfId="159"/>
    <cellStyle name="Percent 11" xfId="160"/>
    <cellStyle name="Percent 11 2" xfId="161"/>
    <cellStyle name="Percent 12" xfId="162"/>
    <cellStyle name="Percent 12 2" xfId="163"/>
    <cellStyle name="Percent 13" xfId="164"/>
    <cellStyle name="Percent 13 2" xfId="165"/>
    <cellStyle name="Percent 14" xfId="166"/>
    <cellStyle name="Percent 14 2" xfId="167"/>
    <cellStyle name="Percent 15" xfId="168"/>
    <cellStyle name="Percent 15 2" xfId="169"/>
    <cellStyle name="Percent 16" xfId="170"/>
    <cellStyle name="Percent 16 2" xfId="171"/>
    <cellStyle name="Percent 17" xfId="172"/>
    <cellStyle name="Percent 17 2" xfId="173"/>
    <cellStyle name="Percent 18" xfId="174"/>
    <cellStyle name="Percent 18 2" xfId="175"/>
    <cellStyle name="Percent 19" xfId="176"/>
    <cellStyle name="Percent 19 2" xfId="177"/>
    <cellStyle name="Percent 2" xfId="178"/>
    <cellStyle name="Percent 2 2" xfId="179"/>
    <cellStyle name="Percent 20" xfId="180"/>
    <cellStyle name="Percent 20 2" xfId="181"/>
    <cellStyle name="Percent 21" xfId="182"/>
    <cellStyle name="Percent 21 2" xfId="183"/>
    <cellStyle name="Percent 22" xfId="184"/>
    <cellStyle name="Percent 22 2" xfId="185"/>
    <cellStyle name="Percent 23" xfId="186"/>
    <cellStyle name="Percent 23 2" xfId="187"/>
    <cellStyle name="Percent 24" xfId="188"/>
    <cellStyle name="Percent 24 2" xfId="189"/>
    <cellStyle name="Percent 3" xfId="190"/>
    <cellStyle name="Percent 3 2" xfId="191"/>
    <cellStyle name="Percent 4" xfId="192"/>
    <cellStyle name="Percent 4 2" xfId="193"/>
    <cellStyle name="Percent 5" xfId="194"/>
    <cellStyle name="Percent 5 2" xfId="195"/>
    <cellStyle name="Percent 5 2 2" xfId="196"/>
    <cellStyle name="Percent 5 3" xfId="197"/>
    <cellStyle name="Percent 5 3 2" xfId="198"/>
    <cellStyle name="Percent 5 4" xfId="199"/>
    <cellStyle name="Percent 6" xfId="200"/>
    <cellStyle name="Percent 6 2" xfId="201"/>
    <cellStyle name="Percent 7" xfId="202"/>
    <cellStyle name="Percent 7 2" xfId="203"/>
    <cellStyle name="Percent 8" xfId="204"/>
    <cellStyle name="Percent 8 2" xfId="205"/>
    <cellStyle name="Percent 9" xfId="206"/>
    <cellStyle name="Percent 9 2" xfId="207"/>
    <cellStyle name="PSChar" xfId="208"/>
    <cellStyle name="PSDate" xfId="209"/>
    <cellStyle name="PSDec" xfId="210"/>
    <cellStyle name="PSHeading" xfId="211"/>
    <cellStyle name="PSInt" xfId="212"/>
    <cellStyle name="PSSpacer" xfId="213"/>
    <cellStyle name="ShOut" xfId="214"/>
    <cellStyle name="ShOut 2" xfId="215"/>
    <cellStyle name="ShOut 2 2" xfId="216"/>
    <cellStyle name="ShOut 3" xfId="217"/>
    <cellStyle name="ShOut 3 2" xfId="218"/>
    <cellStyle name="ShOut 4" xfId="219"/>
    <cellStyle name="Style 1" xfId="220"/>
    <cellStyle name="Style 1 2" xfId="221"/>
    <cellStyle name="Style 1 2 2" xfId="222"/>
    <cellStyle name="Style 1 3" xfId="223"/>
    <cellStyle name="Style 1 3 2" xfId="224"/>
    <cellStyle name="Style 1 4" xfId="225"/>
    <cellStyle name="Style 2" xfId="226"/>
    <cellStyle name="Style 2 2" xfId="227"/>
    <cellStyle name="Style 2 2 2" xfId="228"/>
    <cellStyle name="Style 2 3" xfId="229"/>
    <cellStyle name="Style 2 3 2" xfId="230"/>
    <cellStyle name="Style 2 4" xfId="231"/>
    <cellStyle name="Style 3" xfId="232"/>
    <cellStyle name="Style 3 2" xfId="233"/>
    <cellStyle name="Style 3 2 2" xfId="234"/>
    <cellStyle name="Style 3 3" xfId="235"/>
    <cellStyle name="Style 3 3 2" xfId="236"/>
    <cellStyle name="Style 3 4" xfId="237"/>
    <cellStyle name="x" xfId="238"/>
    <cellStyle name="x 2" xfId="239"/>
    <cellStyle name="x 2 2" xfId="240"/>
    <cellStyle name="x 3" xfId="241"/>
    <cellStyle name="x 3 2" xfId="242"/>
    <cellStyle name="x 4" xfId="243"/>
    <cellStyle name="x_CCA-Request_H11bps" xfId="244"/>
    <cellStyle name="x_CCA-Request_H11bps 2" xfId="245"/>
    <cellStyle name="x_CCA-Request_H11bps 2 2" xfId="246"/>
    <cellStyle name="x_CCA-Request_H11bps 3" xfId="247"/>
    <cellStyle name="x_CCA-Request_H11bps 3 2" xfId="248"/>
    <cellStyle name="x_CCA-Request_H11bps 4" xfId="249"/>
    <cellStyle name="x_CCA-Request_H11bps July 9" xfId="250"/>
    <cellStyle name="x_CCA-Request_H11bps July 9 2" xfId="251"/>
    <cellStyle name="x_CCA-Request_H11bps July 9 2 2" xfId="252"/>
    <cellStyle name="x_CCA-Request_H11bps July 9 3" xfId="253"/>
    <cellStyle name="x_CCA-Request_H11bps July 9 3 2" xfId="254"/>
    <cellStyle name="x_CCA-Request_H11bps July 9 4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ON%20bypass%20current%20study/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abSelected="1" view="pageLayout" topLeftCell="A61" zoomScaleNormal="100" zoomScaleSheetLayoutView="100" workbookViewId="0">
      <selection activeCell="B10" sqref="B10:J165"/>
    </sheetView>
  </sheetViews>
  <sheetFormatPr defaultRowHeight="12.75" x14ac:dyDescent="0.2"/>
  <cols>
    <col min="1" max="1" width="16.5703125" customWidth="1"/>
    <col min="2" max="3" width="11.7109375" customWidth="1"/>
    <col min="4" max="4" width="9.42578125" customWidth="1"/>
    <col min="5" max="5" width="10.28515625" customWidth="1"/>
    <col min="6" max="6" width="10.85546875" customWidth="1"/>
    <col min="7" max="7" width="14.5703125" customWidth="1"/>
    <col min="8" max="8" width="8.85546875" customWidth="1"/>
    <col min="9" max="9" width="9.42578125" customWidth="1"/>
    <col min="10" max="10" width="8.5703125" customWidth="1"/>
    <col min="11" max="11" width="2.85546875" customWidth="1"/>
    <col min="12" max="12" width="11.7109375" customWidth="1"/>
    <col min="13" max="13" width="13.7109375" customWidth="1"/>
    <col min="14" max="14" width="11.7109375" customWidth="1"/>
    <col min="15" max="15" width="9.42578125" customWidth="1"/>
    <col min="16" max="16" width="10.28515625" customWidth="1"/>
    <col min="17" max="17" width="10.85546875" customWidth="1"/>
    <col min="18" max="18" width="10.28515625" customWidth="1"/>
    <col min="19" max="19" width="8.85546875" customWidth="1"/>
    <col min="20" max="20" width="9.42578125" customWidth="1"/>
    <col min="22" max="22" width="8.28515625" customWidth="1"/>
    <col min="23" max="23" width="26.85546875" bestFit="1" customWidth="1"/>
  </cols>
  <sheetData>
    <row r="1" spans="1:13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2"/>
      <c r="K1" s="12"/>
    </row>
    <row r="2" spans="1:13" x14ac:dyDescent="0.2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12"/>
      <c r="K2" s="12"/>
    </row>
    <row r="3" spans="1:13" x14ac:dyDescent="0.2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12"/>
      <c r="K3" s="12"/>
    </row>
    <row r="4" spans="1:13" x14ac:dyDescent="0.2">
      <c r="A4" s="44" t="s">
        <v>1</v>
      </c>
      <c r="B4" s="42"/>
      <c r="C4" s="42"/>
      <c r="D4" s="42"/>
      <c r="E4" s="42"/>
      <c r="F4" s="42"/>
      <c r="G4" s="42"/>
      <c r="H4" s="42"/>
      <c r="I4" s="42"/>
      <c r="J4" s="12"/>
      <c r="K4" s="12"/>
    </row>
    <row r="5" spans="1:13" x14ac:dyDescent="0.2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12"/>
      <c r="K5" s="12"/>
    </row>
    <row r="6" spans="1:13" x14ac:dyDescent="0.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12"/>
      <c r="K6" s="12"/>
    </row>
    <row r="7" spans="1:13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ht="12.75" customHeight="1" x14ac:dyDescent="0.2">
      <c r="A8" s="23">
        <v>2017</v>
      </c>
      <c r="B8" s="40" t="s">
        <v>4</v>
      </c>
      <c r="C8" s="14" t="s">
        <v>5</v>
      </c>
      <c r="D8" s="40" t="s">
        <v>6</v>
      </c>
      <c r="E8" s="40" t="s">
        <v>7</v>
      </c>
      <c r="F8" s="40" t="s">
        <v>8</v>
      </c>
      <c r="G8" s="40" t="s">
        <v>9</v>
      </c>
      <c r="H8" s="12"/>
      <c r="I8" s="40" t="s">
        <v>10</v>
      </c>
      <c r="J8" s="12"/>
      <c r="K8" s="12"/>
    </row>
    <row r="9" spans="1:13" ht="12.75" customHeight="1" x14ac:dyDescent="0.2">
      <c r="A9" s="15" t="s">
        <v>11</v>
      </c>
      <c r="B9" s="41"/>
      <c r="C9" s="15" t="s">
        <v>12</v>
      </c>
      <c r="D9" s="41"/>
      <c r="E9" s="41"/>
      <c r="F9" s="41"/>
      <c r="G9" s="41"/>
      <c r="H9" s="15" t="s">
        <v>13</v>
      </c>
      <c r="I9" s="41"/>
      <c r="J9" s="12"/>
      <c r="K9" s="12"/>
    </row>
    <row r="10" spans="1:13" x14ac:dyDescent="0.2">
      <c r="A10" s="16">
        <v>1</v>
      </c>
      <c r="B10" s="1">
        <v>1438.0778162873266</v>
      </c>
      <c r="C10" s="2">
        <v>29.498752723093471</v>
      </c>
      <c r="D10" s="1">
        <v>1467.5765690104201</v>
      </c>
      <c r="E10" s="47">
        <v>14.749376361546735</v>
      </c>
      <c r="F10" s="1">
        <v>1452.8271926488735</v>
      </c>
      <c r="G10" s="27">
        <v>0.04</v>
      </c>
      <c r="H10" s="1">
        <v>58.113087705954939</v>
      </c>
      <c r="I10" s="1">
        <v>1409.4634813044652</v>
      </c>
      <c r="J10" s="48"/>
      <c r="K10" s="12"/>
    </row>
    <row r="11" spans="1:13" x14ac:dyDescent="0.2">
      <c r="A11" s="16">
        <v>2</v>
      </c>
      <c r="B11" s="1">
        <v>227.15825586000003</v>
      </c>
      <c r="C11" s="2">
        <v>0</v>
      </c>
      <c r="D11" s="1">
        <v>227.15825586000003</v>
      </c>
      <c r="E11" s="47">
        <v>0</v>
      </c>
      <c r="F11" s="1">
        <v>227.15825586000003</v>
      </c>
      <c r="G11" s="27">
        <v>0.06</v>
      </c>
      <c r="H11" s="1">
        <v>13.629495351600001</v>
      </c>
      <c r="I11" s="1">
        <v>213.52876050840001</v>
      </c>
      <c r="J11" s="48"/>
      <c r="K11" s="12"/>
    </row>
    <row r="12" spans="1:13" x14ac:dyDescent="0.2">
      <c r="A12" s="16">
        <v>3</v>
      </c>
      <c r="B12" s="1">
        <v>10.510111976954846</v>
      </c>
      <c r="C12" s="2">
        <v>0</v>
      </c>
      <c r="D12" s="1">
        <v>10.510111976954846</v>
      </c>
      <c r="E12" s="47">
        <v>0</v>
      </c>
      <c r="F12" s="1">
        <v>10.510111976954846</v>
      </c>
      <c r="G12" s="27">
        <v>0.05</v>
      </c>
      <c r="H12" s="1">
        <v>0.52550559884774228</v>
      </c>
      <c r="I12" s="1">
        <v>9.9846063781071042</v>
      </c>
      <c r="J12" s="48"/>
      <c r="K12" s="12"/>
    </row>
    <row r="13" spans="1:13" x14ac:dyDescent="0.2">
      <c r="A13" s="16">
        <v>6</v>
      </c>
      <c r="B13" s="1">
        <v>18.598504108878732</v>
      </c>
      <c r="C13" s="2">
        <v>0</v>
      </c>
      <c r="D13" s="1">
        <v>18.598504108878732</v>
      </c>
      <c r="E13" s="47">
        <v>0</v>
      </c>
      <c r="F13" s="1">
        <v>18.598504108878732</v>
      </c>
      <c r="G13" s="27">
        <v>0.1</v>
      </c>
      <c r="H13" s="1">
        <v>1.8598504108878733</v>
      </c>
      <c r="I13" s="1">
        <v>16.738653697990859</v>
      </c>
      <c r="J13" s="48"/>
      <c r="K13" s="12"/>
      <c r="L13" s="4"/>
      <c r="M13" s="4"/>
    </row>
    <row r="14" spans="1:13" x14ac:dyDescent="0.2">
      <c r="A14" s="16">
        <v>8</v>
      </c>
      <c r="B14" s="1">
        <v>92.938405728451571</v>
      </c>
      <c r="C14" s="2">
        <v>29.524363692380948</v>
      </c>
      <c r="D14" s="1">
        <v>122.46276942083252</v>
      </c>
      <c r="E14" s="47">
        <v>14.762181846190474</v>
      </c>
      <c r="F14" s="1">
        <v>107.70058757464204</v>
      </c>
      <c r="G14" s="27">
        <v>0.2</v>
      </c>
      <c r="H14" s="1">
        <v>21.540117514928411</v>
      </c>
      <c r="I14" s="1">
        <v>100.9226519059041</v>
      </c>
      <c r="J14" s="48"/>
      <c r="K14" s="12"/>
      <c r="L14" s="4"/>
      <c r="M14" s="4"/>
    </row>
    <row r="15" spans="1:13" x14ac:dyDescent="0.2">
      <c r="A15" s="16">
        <v>9</v>
      </c>
      <c r="B15" s="1">
        <v>1.53332175</v>
      </c>
      <c r="C15" s="2">
        <v>0</v>
      </c>
      <c r="D15" s="1">
        <v>1.53332175</v>
      </c>
      <c r="E15" s="47">
        <v>0</v>
      </c>
      <c r="F15" s="1">
        <v>1.53332175</v>
      </c>
      <c r="G15" s="27">
        <v>0.25</v>
      </c>
      <c r="H15" s="1">
        <v>0.38333043750000001</v>
      </c>
      <c r="I15" s="1">
        <v>1.1499913125000001</v>
      </c>
      <c r="J15" s="48"/>
      <c r="K15" s="12"/>
      <c r="L15" s="4"/>
      <c r="M15" s="4"/>
    </row>
    <row r="16" spans="1:13" x14ac:dyDescent="0.2">
      <c r="A16" s="16">
        <v>10</v>
      </c>
      <c r="B16" s="1">
        <v>118.99999907838681</v>
      </c>
      <c r="C16" s="2">
        <v>33.275575033173688</v>
      </c>
      <c r="D16" s="1">
        <v>152.2755741115605</v>
      </c>
      <c r="E16" s="47">
        <v>16.637787516586844</v>
      </c>
      <c r="F16" s="1">
        <v>135.63778659497365</v>
      </c>
      <c r="G16" s="27">
        <v>0.3</v>
      </c>
      <c r="H16" s="1">
        <v>40.691335978492091</v>
      </c>
      <c r="I16" s="1">
        <v>111.58423813306841</v>
      </c>
      <c r="J16" s="48"/>
      <c r="K16" s="12"/>
      <c r="L16" s="4"/>
      <c r="M16" s="4"/>
    </row>
    <row r="17" spans="1:13" x14ac:dyDescent="0.2">
      <c r="A17" s="16">
        <v>12</v>
      </c>
      <c r="B17" s="1">
        <v>17.199087902959683</v>
      </c>
      <c r="C17" s="2">
        <v>25.753594538386437</v>
      </c>
      <c r="D17" s="1">
        <v>42.95268244134612</v>
      </c>
      <c r="E17" s="47">
        <v>12.876797269193219</v>
      </c>
      <c r="F17" s="1">
        <v>30.075885172152908</v>
      </c>
      <c r="G17" s="27">
        <v>1</v>
      </c>
      <c r="H17" s="1">
        <v>30.075885172152908</v>
      </c>
      <c r="I17" s="1">
        <v>12.876797269193212</v>
      </c>
      <c r="J17" s="48"/>
      <c r="K17" s="18"/>
      <c r="L17" s="4"/>
      <c r="M17" s="4"/>
    </row>
    <row r="18" spans="1:13" x14ac:dyDescent="0.2">
      <c r="A18" s="16">
        <v>13</v>
      </c>
      <c r="B18" s="1">
        <v>12.619447123929858</v>
      </c>
      <c r="C18" s="2">
        <v>6.0378687971785769</v>
      </c>
      <c r="D18" s="1">
        <v>18.657315921108435</v>
      </c>
      <c r="E18" s="47">
        <v>3.0189343985892885</v>
      </c>
      <c r="F18" s="1">
        <v>15.638381522519143</v>
      </c>
      <c r="G18" s="28">
        <v>0</v>
      </c>
      <c r="H18" s="1">
        <v>2.6804116167211838</v>
      </c>
      <c r="I18" s="1">
        <v>15.976904304387251</v>
      </c>
      <c r="J18" s="48"/>
      <c r="K18" s="18"/>
      <c r="L18" s="4"/>
      <c r="M18" s="4"/>
    </row>
    <row r="19" spans="1:13" x14ac:dyDescent="0.2">
      <c r="A19" s="17">
        <v>14.1</v>
      </c>
      <c r="B19" s="1">
        <v>0</v>
      </c>
      <c r="C19" s="2">
        <v>4.8240555265405254</v>
      </c>
      <c r="D19" s="1">
        <v>4.8240555265405254</v>
      </c>
      <c r="E19" s="47">
        <v>2.4120277632702627</v>
      </c>
      <c r="F19" s="1">
        <v>2.4120277632702627</v>
      </c>
      <c r="G19" s="27">
        <v>0.05</v>
      </c>
      <c r="H19" s="1">
        <v>0.12060138816351314</v>
      </c>
      <c r="I19" s="1">
        <v>4.7034541383770119</v>
      </c>
      <c r="J19" s="48"/>
      <c r="K19" s="12"/>
      <c r="L19" s="4"/>
      <c r="M19" s="4"/>
    </row>
    <row r="20" spans="1:13" x14ac:dyDescent="0.2">
      <c r="A20" s="16">
        <v>17</v>
      </c>
      <c r="B20" s="1">
        <v>16.501891660109646</v>
      </c>
      <c r="C20" s="2">
        <v>0</v>
      </c>
      <c r="D20" s="1">
        <v>16.501891660109646</v>
      </c>
      <c r="E20" s="47">
        <v>0</v>
      </c>
      <c r="F20" s="1">
        <v>16.501891660109646</v>
      </c>
      <c r="G20" s="27">
        <v>0.08</v>
      </c>
      <c r="H20" s="1">
        <v>1.3201513328087717</v>
      </c>
      <c r="I20" s="1">
        <v>15.181740327300874</v>
      </c>
      <c r="J20" s="48"/>
      <c r="K20" s="18"/>
      <c r="L20" s="4"/>
      <c r="M20" s="4"/>
    </row>
    <row r="21" spans="1:13" x14ac:dyDescent="0.2">
      <c r="A21" s="16">
        <v>42</v>
      </c>
      <c r="B21" s="1">
        <v>0.23654819955425907</v>
      </c>
      <c r="C21" s="2">
        <v>0</v>
      </c>
      <c r="D21" s="1">
        <v>0.23654819955425907</v>
      </c>
      <c r="E21" s="47">
        <v>0</v>
      </c>
      <c r="F21" s="1">
        <v>0.23654819955425907</v>
      </c>
      <c r="G21" s="27">
        <v>0.12</v>
      </c>
      <c r="H21" s="1">
        <v>2.8385783946511086E-2</v>
      </c>
      <c r="I21" s="1">
        <v>0.20816241560774798</v>
      </c>
      <c r="J21" s="48"/>
      <c r="K21" s="18"/>
      <c r="L21" s="4"/>
      <c r="M21" s="4"/>
    </row>
    <row r="22" spans="1:13" x14ac:dyDescent="0.2">
      <c r="A22" s="16">
        <v>45</v>
      </c>
      <c r="B22" s="1">
        <v>3.6268099999999998E-2</v>
      </c>
      <c r="C22" s="2">
        <v>0</v>
      </c>
      <c r="D22" s="1">
        <v>3.6268099999999998E-2</v>
      </c>
      <c r="E22" s="47">
        <v>0</v>
      </c>
      <c r="F22" s="1">
        <v>3.6268099999999998E-2</v>
      </c>
      <c r="G22" s="27">
        <v>0.45</v>
      </c>
      <c r="H22" s="1">
        <v>1.6320644999999998E-2</v>
      </c>
      <c r="I22" s="1">
        <v>1.9947454999999999E-2</v>
      </c>
      <c r="J22" s="48"/>
      <c r="K22" s="18"/>
      <c r="L22" s="4"/>
      <c r="M22" s="4"/>
    </row>
    <row r="23" spans="1:13" x14ac:dyDescent="0.2">
      <c r="A23" s="16">
        <v>46</v>
      </c>
      <c r="B23" s="1">
        <v>3.5849447824066822</v>
      </c>
      <c r="C23" s="2">
        <v>0</v>
      </c>
      <c r="D23" s="1">
        <v>3.5849447824066822</v>
      </c>
      <c r="E23" s="47">
        <v>0</v>
      </c>
      <c r="F23" s="1">
        <v>3.5849447824066822</v>
      </c>
      <c r="G23" s="27">
        <v>0.3</v>
      </c>
      <c r="H23" s="1">
        <v>1.0754834347220046</v>
      </c>
      <c r="I23" s="1">
        <v>2.5094613476846774</v>
      </c>
      <c r="J23" s="48"/>
      <c r="K23" s="18"/>
      <c r="L23" s="4"/>
      <c r="M23" s="4"/>
    </row>
    <row r="24" spans="1:13" x14ac:dyDescent="0.2">
      <c r="A24" s="16">
        <v>47</v>
      </c>
      <c r="B24" s="1">
        <v>2785.089175936283</v>
      </c>
      <c r="C24" s="2">
        <v>416.19911115071466</v>
      </c>
      <c r="D24" s="1">
        <v>3201.2882870869976</v>
      </c>
      <c r="E24" s="47">
        <v>208.09955557535733</v>
      </c>
      <c r="F24" s="1">
        <v>2993.1887315116401</v>
      </c>
      <c r="G24" s="27">
        <v>0.08</v>
      </c>
      <c r="H24" s="1">
        <v>239.45509852093122</v>
      </c>
      <c r="I24" s="1">
        <v>2961.8331885660664</v>
      </c>
      <c r="J24" s="48"/>
      <c r="K24" s="18"/>
      <c r="L24" s="4"/>
      <c r="M24" s="4"/>
    </row>
    <row r="25" spans="1:13" x14ac:dyDescent="0.2">
      <c r="A25" s="16">
        <v>50</v>
      </c>
      <c r="B25" s="1">
        <v>18.407400064662916</v>
      </c>
      <c r="C25" s="2">
        <v>22.254078862507306</v>
      </c>
      <c r="D25" s="1">
        <v>40.661478927170222</v>
      </c>
      <c r="E25" s="47">
        <v>11.127039431253653</v>
      </c>
      <c r="F25" s="1">
        <v>29.534439495916569</v>
      </c>
      <c r="G25" s="27">
        <v>0.55000000000000004</v>
      </c>
      <c r="H25" s="1">
        <v>16.243941722754116</v>
      </c>
      <c r="I25" s="1">
        <v>24.417537204416107</v>
      </c>
      <c r="J25" s="48"/>
      <c r="K25" s="18"/>
      <c r="L25" s="4"/>
      <c r="M25" s="4"/>
    </row>
    <row r="26" spans="1:13" ht="13.5" thickBot="1" x14ac:dyDescent="0.25">
      <c r="A26" s="17"/>
      <c r="B26" s="29">
        <f>SUM(B10:B25)</f>
        <v>4761.4911785599052</v>
      </c>
      <c r="C26" s="29">
        <f>SUM(C10:C25)</f>
        <v>567.36740032397563</v>
      </c>
      <c r="D26" s="29">
        <f>SUM(D10:D25)</f>
        <v>5328.8585788838809</v>
      </c>
      <c r="E26" s="49">
        <f>SUM(E10:E25)</f>
        <v>283.68370016198782</v>
      </c>
      <c r="F26" s="29">
        <f>SUM(F10:F25)</f>
        <v>5045.1748787218921</v>
      </c>
      <c r="G26" s="29"/>
      <c r="H26" s="29">
        <f>SUM(H10:H25)</f>
        <v>427.7590026154113</v>
      </c>
      <c r="I26" s="29">
        <f>SUM(I10:I25)</f>
        <v>4901.0995762684697</v>
      </c>
      <c r="J26" s="3"/>
      <c r="K26" s="18"/>
      <c r="L26" s="4"/>
      <c r="M26" s="4"/>
    </row>
    <row r="27" spans="1:13" ht="13.5" thickTop="1" x14ac:dyDescent="0.2">
      <c r="A27" s="12"/>
      <c r="B27" s="30"/>
      <c r="C27" s="30"/>
      <c r="D27" s="30"/>
      <c r="E27" s="30"/>
      <c r="F27" s="30"/>
      <c r="G27" s="30"/>
      <c r="H27" s="30"/>
      <c r="I27" s="30"/>
      <c r="J27" s="3"/>
      <c r="K27" s="18"/>
      <c r="L27" s="4"/>
      <c r="M27" s="4"/>
    </row>
    <row r="28" spans="1:13" x14ac:dyDescent="0.2">
      <c r="A28" s="17"/>
      <c r="B28" s="2"/>
      <c r="C28" s="2"/>
      <c r="D28" s="2"/>
      <c r="E28" s="2"/>
      <c r="F28" s="2"/>
      <c r="G28" s="50"/>
      <c r="H28" s="2"/>
      <c r="I28" s="2"/>
      <c r="J28" s="3"/>
      <c r="K28" s="18"/>
      <c r="L28" s="4"/>
      <c r="M28" s="4"/>
    </row>
    <row r="29" spans="1:13" ht="13.5" thickBot="1" x14ac:dyDescent="0.25">
      <c r="A29" s="17" t="s">
        <v>17</v>
      </c>
      <c r="B29" s="31">
        <v>22.017353919999998</v>
      </c>
      <c r="C29" s="31">
        <v>0</v>
      </c>
      <c r="D29" s="31">
        <v>22.017353919999998</v>
      </c>
      <c r="E29" s="31">
        <v>283.68370016198782</v>
      </c>
      <c r="F29" s="31">
        <v>22.017353919999998</v>
      </c>
      <c r="G29" s="51">
        <v>7.0000000000000007E-2</v>
      </c>
      <c r="H29" s="29">
        <v>1.5412147744</v>
      </c>
      <c r="I29" s="31">
        <v>20.476139145599998</v>
      </c>
      <c r="J29" s="48"/>
      <c r="K29" s="18"/>
      <c r="L29" s="4"/>
      <c r="M29" s="4"/>
    </row>
    <row r="30" spans="1:13" ht="13.5" thickTop="1" x14ac:dyDescent="0.2">
      <c r="A30" s="17"/>
      <c r="B30" s="6"/>
      <c r="C30" s="6"/>
      <c r="D30" s="6"/>
      <c r="E30" s="6"/>
      <c r="F30" s="6"/>
      <c r="G30" s="52"/>
      <c r="H30" s="5"/>
      <c r="I30" s="6"/>
      <c r="J30" s="3"/>
      <c r="K30" s="18"/>
      <c r="L30" s="4"/>
      <c r="M30" s="4"/>
    </row>
    <row r="31" spans="1:13" x14ac:dyDescent="0.2">
      <c r="A31" s="17"/>
      <c r="B31" s="2"/>
      <c r="C31" s="2"/>
      <c r="D31" s="2"/>
      <c r="E31" s="33" t="s">
        <v>19</v>
      </c>
      <c r="F31" s="30"/>
      <c r="G31" s="30"/>
      <c r="H31" s="24">
        <v>-4.0343036771078395</v>
      </c>
      <c r="I31" s="2"/>
      <c r="J31" s="3"/>
      <c r="K31" s="18"/>
      <c r="L31" s="4"/>
      <c r="M31" s="4"/>
    </row>
    <row r="32" spans="1:13" x14ac:dyDescent="0.2">
      <c r="A32" s="17"/>
      <c r="B32" s="2"/>
      <c r="C32" s="2"/>
      <c r="D32" s="2"/>
      <c r="E32" s="33" t="s">
        <v>20</v>
      </c>
      <c r="F32" s="30"/>
      <c r="G32" s="30"/>
      <c r="H32" s="24">
        <v>-2.6</v>
      </c>
      <c r="I32" s="2"/>
      <c r="J32" s="48"/>
      <c r="K32" s="18"/>
      <c r="L32" s="4"/>
      <c r="M32" s="4"/>
    </row>
    <row r="33" spans="1:13" ht="13.5" thickBot="1" x14ac:dyDescent="0.25">
      <c r="A33" s="17"/>
      <c r="B33" s="2"/>
      <c r="C33" s="2"/>
      <c r="D33" s="2"/>
      <c r="E33" s="33" t="s">
        <v>21</v>
      </c>
      <c r="F33" s="30"/>
      <c r="G33" s="30"/>
      <c r="H33" s="34">
        <f>SUM(H26:H32)</f>
        <v>422.6659137127034</v>
      </c>
      <c r="I33" s="2"/>
      <c r="J33" s="3"/>
      <c r="K33" s="18"/>
      <c r="L33" s="4"/>
      <c r="M33" s="4"/>
    </row>
    <row r="34" spans="1:13" ht="13.5" thickTop="1" x14ac:dyDescent="0.2">
      <c r="A34" s="17"/>
      <c r="B34" s="2"/>
      <c r="C34" s="2"/>
      <c r="D34" s="2"/>
      <c r="E34" s="2"/>
      <c r="F34" s="30"/>
      <c r="G34" s="30"/>
      <c r="H34" s="53"/>
      <c r="I34" s="2"/>
      <c r="J34" s="3"/>
      <c r="K34" s="18"/>
      <c r="L34" s="4"/>
      <c r="M34" s="4"/>
    </row>
    <row r="35" spans="1:13" x14ac:dyDescent="0.2">
      <c r="A35" s="12"/>
      <c r="B35" s="30"/>
      <c r="C35" s="30"/>
      <c r="D35" s="30"/>
      <c r="E35" s="30"/>
      <c r="F35" s="30"/>
      <c r="G35" s="30"/>
      <c r="H35" s="30"/>
      <c r="I35" s="30"/>
      <c r="J35" s="3"/>
      <c r="K35" s="18"/>
      <c r="L35" s="4"/>
      <c r="M35" s="4"/>
    </row>
    <row r="36" spans="1:13" x14ac:dyDescent="0.2">
      <c r="A36" s="23">
        <f>+A8+1</f>
        <v>2018</v>
      </c>
      <c r="B36" s="45" t="s">
        <v>4</v>
      </c>
      <c r="C36" s="35" t="s">
        <v>5</v>
      </c>
      <c r="D36" s="45" t="s">
        <v>6</v>
      </c>
      <c r="E36" s="45" t="s">
        <v>7</v>
      </c>
      <c r="F36" s="45" t="s">
        <v>8</v>
      </c>
      <c r="G36" s="45" t="s">
        <v>9</v>
      </c>
      <c r="H36" s="30"/>
      <c r="I36" s="45" t="s">
        <v>10</v>
      </c>
      <c r="J36" s="3"/>
      <c r="K36" s="18"/>
      <c r="L36" s="4"/>
      <c r="M36" s="4"/>
    </row>
    <row r="37" spans="1:13" x14ac:dyDescent="0.2">
      <c r="A37" s="15" t="s">
        <v>11</v>
      </c>
      <c r="B37" s="46"/>
      <c r="C37" s="36" t="s">
        <v>12</v>
      </c>
      <c r="D37" s="46"/>
      <c r="E37" s="46"/>
      <c r="F37" s="46"/>
      <c r="G37" s="46"/>
      <c r="H37" s="36" t="s">
        <v>13</v>
      </c>
      <c r="I37" s="46"/>
      <c r="J37" s="3"/>
      <c r="K37" s="18"/>
      <c r="L37" s="4"/>
      <c r="M37" s="4"/>
    </row>
    <row r="38" spans="1:13" x14ac:dyDescent="0.2">
      <c r="A38" s="16">
        <v>1</v>
      </c>
      <c r="B38" s="1">
        <v>1409.4634813044652</v>
      </c>
      <c r="C38" s="2">
        <v>31.471278301790367</v>
      </c>
      <c r="D38" s="1">
        <v>1440.9347596062555</v>
      </c>
      <c r="E38" s="47">
        <v>15.735639150895183</v>
      </c>
      <c r="F38" s="1">
        <v>1425.1991204553603</v>
      </c>
      <c r="G38" s="27">
        <v>0.04</v>
      </c>
      <c r="H38" s="1">
        <v>57.007964818214418</v>
      </c>
      <c r="I38" s="1">
        <v>1383.9267947880412</v>
      </c>
      <c r="J38" s="48"/>
      <c r="K38" s="18"/>
      <c r="L38" s="4"/>
      <c r="M38" s="4"/>
    </row>
    <row r="39" spans="1:13" ht="12.75" customHeight="1" x14ac:dyDescent="0.2">
      <c r="A39" s="16">
        <v>2</v>
      </c>
      <c r="B39" s="1">
        <v>213.52876050840001</v>
      </c>
      <c r="C39" s="2">
        <v>0</v>
      </c>
      <c r="D39" s="1">
        <v>213.52876050840001</v>
      </c>
      <c r="E39" s="47">
        <v>0</v>
      </c>
      <c r="F39" s="1">
        <v>213.52876050840001</v>
      </c>
      <c r="G39" s="27">
        <v>0.06</v>
      </c>
      <c r="H39" s="1">
        <v>12.811725630504</v>
      </c>
      <c r="I39" s="1">
        <v>200.71703487789603</v>
      </c>
      <c r="J39" s="48"/>
      <c r="K39" s="18"/>
      <c r="L39" s="4"/>
      <c r="M39" s="4"/>
    </row>
    <row r="40" spans="1:13" x14ac:dyDescent="0.2">
      <c r="A40" s="16">
        <v>3</v>
      </c>
      <c r="B40" s="1">
        <v>9.9846063781071042</v>
      </c>
      <c r="C40" s="2">
        <v>0</v>
      </c>
      <c r="D40" s="1">
        <v>9.9846063781071042</v>
      </c>
      <c r="E40" s="47">
        <v>0</v>
      </c>
      <c r="F40" s="1">
        <v>9.9846063781071042</v>
      </c>
      <c r="G40" s="27">
        <v>0.05</v>
      </c>
      <c r="H40" s="1">
        <v>0.49923031890535524</v>
      </c>
      <c r="I40" s="1">
        <v>9.4853760592017498</v>
      </c>
      <c r="J40" s="48"/>
      <c r="K40" s="18"/>
      <c r="L40" s="4"/>
      <c r="M40" s="4"/>
    </row>
    <row r="41" spans="1:13" x14ac:dyDescent="0.2">
      <c r="A41" s="16">
        <v>6</v>
      </c>
      <c r="B41" s="1">
        <v>16.738653697990859</v>
      </c>
      <c r="C41" s="2">
        <v>0</v>
      </c>
      <c r="D41" s="1">
        <v>16.738653697990859</v>
      </c>
      <c r="E41" s="47">
        <v>0</v>
      </c>
      <c r="F41" s="1">
        <v>16.738653697990859</v>
      </c>
      <c r="G41" s="27">
        <v>0.1</v>
      </c>
      <c r="H41" s="1">
        <v>1.673865369799086</v>
      </c>
      <c r="I41" s="1">
        <v>15.064788328191772</v>
      </c>
      <c r="J41" s="48"/>
      <c r="K41" s="18"/>
      <c r="L41" s="4"/>
      <c r="M41" s="4"/>
    </row>
    <row r="42" spans="1:13" x14ac:dyDescent="0.2">
      <c r="A42" s="16">
        <v>8</v>
      </c>
      <c r="B42" s="1">
        <v>100.9226519059041</v>
      </c>
      <c r="C42" s="2">
        <v>30.581161167006996</v>
      </c>
      <c r="D42" s="1">
        <v>131.5038130729111</v>
      </c>
      <c r="E42" s="47">
        <v>15.290580583503498</v>
      </c>
      <c r="F42" s="1">
        <v>116.2132324894076</v>
      </c>
      <c r="G42" s="27">
        <v>0.2</v>
      </c>
      <c r="H42" s="1">
        <v>23.242646497881523</v>
      </c>
      <c r="I42" s="1">
        <v>108.26116657502958</v>
      </c>
      <c r="J42" s="48"/>
      <c r="K42" s="18"/>
      <c r="L42" s="4"/>
      <c r="M42" s="4"/>
    </row>
    <row r="43" spans="1:13" x14ac:dyDescent="0.2">
      <c r="A43" s="16">
        <v>9</v>
      </c>
      <c r="B43" s="1">
        <v>1.1499913125000001</v>
      </c>
      <c r="C43" s="2">
        <v>0</v>
      </c>
      <c r="D43" s="1">
        <v>1.1499913125000001</v>
      </c>
      <c r="E43" s="47">
        <v>0</v>
      </c>
      <c r="F43" s="1">
        <v>1.1499913125000001</v>
      </c>
      <c r="G43" s="27">
        <v>0.25</v>
      </c>
      <c r="H43" s="1">
        <v>0.28749782812500002</v>
      </c>
      <c r="I43" s="1">
        <v>0.86249348437500006</v>
      </c>
      <c r="J43" s="48"/>
      <c r="K43" s="18"/>
      <c r="L43" s="4"/>
      <c r="M43" s="4"/>
    </row>
    <row r="44" spans="1:13" x14ac:dyDescent="0.2">
      <c r="A44" s="16">
        <v>10</v>
      </c>
      <c r="B44" s="1">
        <v>111.58423813306841</v>
      </c>
      <c r="C44" s="2">
        <v>29.496262651523931</v>
      </c>
      <c r="D44" s="1">
        <v>141.08050078459235</v>
      </c>
      <c r="E44" s="47">
        <v>14.748131325761966</v>
      </c>
      <c r="F44" s="1">
        <v>126.33236945883039</v>
      </c>
      <c r="G44" s="27">
        <v>0.3</v>
      </c>
      <c r="H44" s="1">
        <v>37.899710837649117</v>
      </c>
      <c r="I44" s="1">
        <v>103.18078994694324</v>
      </c>
      <c r="J44" s="48"/>
      <c r="K44" s="18"/>
      <c r="L44" s="4"/>
      <c r="M44" s="4"/>
    </row>
    <row r="45" spans="1:13" x14ac:dyDescent="0.2">
      <c r="A45" s="16">
        <v>12</v>
      </c>
      <c r="B45" s="1">
        <v>12.876797269193212</v>
      </c>
      <c r="C45" s="2">
        <v>21.86158247334469</v>
      </c>
      <c r="D45" s="1">
        <v>34.738379742537902</v>
      </c>
      <c r="E45" s="47">
        <v>10.930791236672345</v>
      </c>
      <c r="F45" s="1">
        <v>23.807588505865564</v>
      </c>
      <c r="G45" s="27">
        <v>1</v>
      </c>
      <c r="H45" s="1">
        <v>23.807588505865564</v>
      </c>
      <c r="I45" s="1">
        <v>10.930791236672338</v>
      </c>
      <c r="J45" s="48"/>
      <c r="K45" s="18"/>
      <c r="L45" s="4"/>
      <c r="M45" s="4"/>
    </row>
    <row r="46" spans="1:13" x14ac:dyDescent="0.2">
      <c r="A46" s="16">
        <v>13</v>
      </c>
      <c r="B46" s="1">
        <v>15.976904304387251</v>
      </c>
      <c r="C46" s="2">
        <v>7.5635651428914912</v>
      </c>
      <c r="D46" s="1">
        <v>23.540469447278742</v>
      </c>
      <c r="E46" s="47">
        <v>3.7817825714457456</v>
      </c>
      <c r="F46" s="1">
        <v>19.758686875832993</v>
      </c>
      <c r="G46" s="28">
        <v>0</v>
      </c>
      <c r="H46" s="1">
        <v>3.03745424131044</v>
      </c>
      <c r="I46" s="1">
        <v>20.503015205968303</v>
      </c>
      <c r="J46" s="48"/>
      <c r="K46" s="18"/>
      <c r="L46" s="4"/>
      <c r="M46" s="4"/>
    </row>
    <row r="47" spans="1:13" x14ac:dyDescent="0.2">
      <c r="A47" s="17">
        <v>14.1</v>
      </c>
      <c r="B47" s="1">
        <v>4.7034541383770119</v>
      </c>
      <c r="C47" s="2">
        <v>5.3624118378701464</v>
      </c>
      <c r="D47" s="1">
        <v>10.065865976247158</v>
      </c>
      <c r="E47" s="47">
        <v>2.6812059189350732</v>
      </c>
      <c r="F47" s="1">
        <v>7.3846600573120851</v>
      </c>
      <c r="G47" s="27">
        <v>0.05</v>
      </c>
      <c r="H47" s="1">
        <v>0.36923300286560429</v>
      </c>
      <c r="I47" s="1">
        <v>9.6966329733815542</v>
      </c>
      <c r="J47" s="48"/>
      <c r="K47" s="18"/>
      <c r="L47" s="4"/>
      <c r="M47" s="4"/>
    </row>
    <row r="48" spans="1:13" x14ac:dyDescent="0.2">
      <c r="A48" s="16">
        <v>17</v>
      </c>
      <c r="B48" s="1">
        <v>15.181740327300874</v>
      </c>
      <c r="C48" s="2">
        <v>0</v>
      </c>
      <c r="D48" s="1">
        <v>15.181740327300874</v>
      </c>
      <c r="E48" s="47">
        <v>0</v>
      </c>
      <c r="F48" s="1">
        <v>15.181740327300874</v>
      </c>
      <c r="G48" s="27">
        <v>0.08</v>
      </c>
      <c r="H48" s="1">
        <v>1.21453922618407</v>
      </c>
      <c r="I48" s="1">
        <v>13.967201101116803</v>
      </c>
      <c r="J48" s="48"/>
      <c r="K48" s="18"/>
      <c r="L48" s="4"/>
      <c r="M48" s="4"/>
    </row>
    <row r="49" spans="1:13" x14ac:dyDescent="0.2">
      <c r="A49" s="16">
        <v>42</v>
      </c>
      <c r="B49" s="1">
        <v>0.20816241560774798</v>
      </c>
      <c r="C49" s="2">
        <v>0</v>
      </c>
      <c r="D49" s="1">
        <v>0.20816241560774798</v>
      </c>
      <c r="E49" s="47">
        <v>0</v>
      </c>
      <c r="F49" s="1">
        <v>0.20816241560774798</v>
      </c>
      <c r="G49" s="27">
        <v>0.12</v>
      </c>
      <c r="H49" s="1">
        <v>2.4979489872929757E-2</v>
      </c>
      <c r="I49" s="1">
        <v>0.18318292573481823</v>
      </c>
      <c r="J49" s="48"/>
      <c r="K49" s="18"/>
      <c r="L49" s="4"/>
      <c r="M49" s="4"/>
    </row>
    <row r="50" spans="1:13" x14ac:dyDescent="0.2">
      <c r="A50" s="16">
        <v>45</v>
      </c>
      <c r="B50" s="1">
        <v>1.9947454999999999E-2</v>
      </c>
      <c r="C50" s="2">
        <v>0</v>
      </c>
      <c r="D50" s="1">
        <v>1.9947454999999999E-2</v>
      </c>
      <c r="E50" s="47">
        <v>0</v>
      </c>
      <c r="F50" s="1">
        <v>1.9947454999999999E-2</v>
      </c>
      <c r="G50" s="27">
        <v>0.45</v>
      </c>
      <c r="H50" s="1">
        <v>8.9763547500000002E-3</v>
      </c>
      <c r="I50" s="1">
        <v>1.0971100249999999E-2</v>
      </c>
      <c r="J50" s="48"/>
      <c r="K50" s="18"/>
      <c r="L50" s="4"/>
      <c r="M50" s="4"/>
    </row>
    <row r="51" spans="1:13" x14ac:dyDescent="0.2">
      <c r="A51" s="16">
        <v>46</v>
      </c>
      <c r="B51" s="1">
        <v>2.5094613476846774</v>
      </c>
      <c r="C51" s="2">
        <v>0</v>
      </c>
      <c r="D51" s="1">
        <v>2.5094613476846774</v>
      </c>
      <c r="E51" s="47">
        <v>0</v>
      </c>
      <c r="F51" s="1">
        <v>2.5094613476846774</v>
      </c>
      <c r="G51" s="27">
        <v>0.3</v>
      </c>
      <c r="H51" s="1">
        <v>0.75283840430540316</v>
      </c>
      <c r="I51" s="1">
        <v>1.7566229433792744</v>
      </c>
      <c r="J51" s="48"/>
      <c r="K51" s="18"/>
      <c r="L51" s="4"/>
      <c r="M51" s="4"/>
    </row>
    <row r="52" spans="1:13" x14ac:dyDescent="0.2">
      <c r="A52" s="16">
        <v>47</v>
      </c>
      <c r="B52" s="1">
        <v>2961.8331885660664</v>
      </c>
      <c r="C52" s="2">
        <v>443.28135053118524</v>
      </c>
      <c r="D52" s="1">
        <v>3405.1145390972515</v>
      </c>
      <c r="E52" s="47">
        <v>221.64067526559262</v>
      </c>
      <c r="F52" s="1">
        <v>3183.4738638316589</v>
      </c>
      <c r="G52" s="27">
        <v>0.08</v>
      </c>
      <c r="H52" s="1">
        <v>254.67790910653272</v>
      </c>
      <c r="I52" s="1">
        <v>3150.4366299907188</v>
      </c>
      <c r="J52" s="48"/>
      <c r="K52" s="18"/>
      <c r="L52" s="4"/>
      <c r="M52" s="4"/>
    </row>
    <row r="53" spans="1:13" x14ac:dyDescent="0.2">
      <c r="A53" s="16">
        <v>50</v>
      </c>
      <c r="B53" s="1">
        <v>24.417537204416107</v>
      </c>
      <c r="C53" s="2">
        <v>17.757284991772661</v>
      </c>
      <c r="D53" s="1">
        <v>42.174822196188771</v>
      </c>
      <c r="E53" s="47">
        <v>8.8786424958863304</v>
      </c>
      <c r="F53" s="1">
        <v>33.296179700302439</v>
      </c>
      <c r="G53" s="27">
        <v>0.55000000000000004</v>
      </c>
      <c r="H53" s="1">
        <v>18.312898835166344</v>
      </c>
      <c r="I53" s="1">
        <v>23.861923361022427</v>
      </c>
      <c r="J53" s="48"/>
      <c r="K53" s="18"/>
      <c r="L53" s="4"/>
      <c r="M53" s="4"/>
    </row>
    <row r="54" spans="1:13" ht="13.5" thickBot="1" x14ac:dyDescent="0.25">
      <c r="A54" s="16"/>
      <c r="B54" s="29">
        <f>SUM(B38:B53)</f>
        <v>4901.0995762684697</v>
      </c>
      <c r="C54" s="29">
        <f>SUM(C38:C53)</f>
        <v>587.37489709738543</v>
      </c>
      <c r="D54" s="29">
        <f>SUM(D38:D53)</f>
        <v>5488.4744733658545</v>
      </c>
      <c r="E54" s="29">
        <f>SUM(E38:E53)</f>
        <v>293.68744854869271</v>
      </c>
      <c r="F54" s="29">
        <f>SUM(F38:F53)</f>
        <v>5194.7870248171621</v>
      </c>
      <c r="G54" s="29" t="s">
        <v>14</v>
      </c>
      <c r="H54" s="29">
        <f>SUM(H38:H53)</f>
        <v>435.62905846793154</v>
      </c>
      <c r="I54" s="29">
        <f>SUM(I38:I53)</f>
        <v>5052.8454148979226</v>
      </c>
      <c r="J54" s="3"/>
      <c r="K54" s="18"/>
      <c r="L54" s="4"/>
      <c r="M54" s="4"/>
    </row>
    <row r="55" spans="1:13" ht="13.5" thickTop="1" x14ac:dyDescent="0.2">
      <c r="A55" s="16"/>
      <c r="B55" s="2"/>
      <c r="C55" s="2"/>
      <c r="D55" s="2"/>
      <c r="E55" s="2"/>
      <c r="F55" s="30"/>
      <c r="G55" s="30"/>
      <c r="H55" s="30"/>
      <c r="I55" s="2"/>
      <c r="J55" s="3"/>
      <c r="K55" s="18"/>
      <c r="L55" s="4"/>
      <c r="M55" s="4"/>
    </row>
    <row r="56" spans="1:13" ht="13.5" thickBot="1" x14ac:dyDescent="0.25">
      <c r="A56" s="17" t="s">
        <v>17</v>
      </c>
      <c r="B56" s="31">
        <v>20.476139145599998</v>
      </c>
      <c r="C56" s="31">
        <v>0</v>
      </c>
      <c r="D56" s="31">
        <v>20.476139145599998</v>
      </c>
      <c r="E56" s="31">
        <v>0</v>
      </c>
      <c r="F56" s="31">
        <v>20.476139145599998</v>
      </c>
      <c r="G56" s="32">
        <v>7.0000000000000007E-2</v>
      </c>
      <c r="H56" s="31">
        <v>1.433329740192</v>
      </c>
      <c r="I56" s="31">
        <v>19.042809405407997</v>
      </c>
      <c r="J56" s="48"/>
      <c r="K56" s="18"/>
      <c r="L56" s="4"/>
      <c r="M56" s="4"/>
    </row>
    <row r="57" spans="1:13" ht="13.5" thickTop="1" x14ac:dyDescent="0.2">
      <c r="A57" s="17"/>
      <c r="B57" s="6"/>
      <c r="C57" s="6"/>
      <c r="D57" s="6"/>
      <c r="E57" s="6"/>
      <c r="F57" s="6"/>
      <c r="G57" s="54"/>
      <c r="H57" s="6"/>
      <c r="I57" s="6"/>
      <c r="J57" s="3"/>
      <c r="K57" s="18"/>
      <c r="L57" s="4"/>
      <c r="M57" s="4"/>
    </row>
    <row r="58" spans="1:13" x14ac:dyDescent="0.2">
      <c r="A58" s="17"/>
      <c r="B58" s="2"/>
      <c r="C58" s="2"/>
      <c r="D58" s="2"/>
      <c r="E58" s="33" t="s">
        <v>19</v>
      </c>
      <c r="F58" s="30"/>
      <c r="G58" s="30"/>
      <c r="H58" s="24">
        <v>-4.2023056613020273</v>
      </c>
      <c r="I58" s="2"/>
      <c r="J58" s="3"/>
      <c r="K58" s="18"/>
      <c r="L58" s="4"/>
      <c r="M58" s="4"/>
    </row>
    <row r="59" spans="1:13" x14ac:dyDescent="0.2">
      <c r="A59" s="17"/>
      <c r="B59" s="2"/>
      <c r="C59" s="2"/>
      <c r="D59" s="2"/>
      <c r="E59" s="33" t="s">
        <v>20</v>
      </c>
      <c r="F59" s="30"/>
      <c r="G59" s="30"/>
      <c r="H59" s="24">
        <v>-2.4</v>
      </c>
      <c r="I59" s="2"/>
      <c r="J59" s="48"/>
      <c r="K59" s="18"/>
      <c r="L59" s="4"/>
      <c r="M59" s="4"/>
    </row>
    <row r="60" spans="1:13" ht="13.5" thickBot="1" x14ac:dyDescent="0.25">
      <c r="A60" s="17"/>
      <c r="B60" s="2"/>
      <c r="C60" s="2"/>
      <c r="D60" s="2"/>
      <c r="E60" s="33" t="s">
        <v>21</v>
      </c>
      <c r="F60" s="30"/>
      <c r="G60" s="30"/>
      <c r="H60" s="34">
        <f>SUM(H54:H59)</f>
        <v>430.46008254682152</v>
      </c>
      <c r="I60" s="2"/>
      <c r="J60" s="3"/>
      <c r="K60" s="18"/>
      <c r="L60" s="4"/>
      <c r="M60" s="4"/>
    </row>
    <row r="61" spans="1:13" ht="13.5" thickTop="1" x14ac:dyDescent="0.2">
      <c r="A61" s="12"/>
      <c r="B61" s="30"/>
      <c r="C61" s="30"/>
      <c r="D61" s="30"/>
      <c r="E61" s="30"/>
      <c r="F61" s="30"/>
      <c r="G61" s="30"/>
      <c r="H61" s="30"/>
      <c r="I61" s="30"/>
      <c r="J61" s="3"/>
      <c r="K61" s="18"/>
      <c r="L61" s="4"/>
      <c r="M61" s="4"/>
    </row>
    <row r="62" spans="1:13" x14ac:dyDescent="0.2">
      <c r="A62" s="12"/>
      <c r="B62" s="30"/>
      <c r="C62" s="30"/>
      <c r="D62" s="30"/>
      <c r="E62" s="30"/>
      <c r="F62" s="30"/>
      <c r="G62" s="30"/>
      <c r="H62" s="55"/>
      <c r="I62" s="30"/>
      <c r="J62" s="3"/>
      <c r="K62" s="18"/>
      <c r="L62" s="4"/>
      <c r="M62" s="4"/>
    </row>
    <row r="63" spans="1:13" x14ac:dyDescent="0.2">
      <c r="A63" s="23">
        <f>+A36+1</f>
        <v>2019</v>
      </c>
      <c r="B63" s="45" t="s">
        <v>4</v>
      </c>
      <c r="C63" s="35" t="s">
        <v>5</v>
      </c>
      <c r="D63" s="45" t="s">
        <v>6</v>
      </c>
      <c r="E63" s="45" t="s">
        <v>7</v>
      </c>
      <c r="F63" s="45" t="s">
        <v>8</v>
      </c>
      <c r="G63" s="45" t="s">
        <v>9</v>
      </c>
      <c r="H63" s="30"/>
      <c r="I63" s="45" t="s">
        <v>10</v>
      </c>
      <c r="J63" s="3"/>
      <c r="K63" s="18"/>
      <c r="L63" s="4"/>
      <c r="M63" s="4"/>
    </row>
    <row r="64" spans="1:13" x14ac:dyDescent="0.2">
      <c r="A64" s="15" t="s">
        <v>11</v>
      </c>
      <c r="B64" s="46"/>
      <c r="C64" s="36" t="s">
        <v>12</v>
      </c>
      <c r="D64" s="46"/>
      <c r="E64" s="46"/>
      <c r="F64" s="46"/>
      <c r="G64" s="46"/>
      <c r="H64" s="36" t="s">
        <v>13</v>
      </c>
      <c r="I64" s="46"/>
      <c r="J64" s="3"/>
      <c r="K64" s="18"/>
      <c r="L64" s="4"/>
      <c r="M64" s="4"/>
    </row>
    <row r="65" spans="1:13" x14ac:dyDescent="0.2">
      <c r="A65" s="16">
        <v>1</v>
      </c>
      <c r="B65" s="1">
        <v>1383.9267947880412</v>
      </c>
      <c r="C65" s="2">
        <v>36.835331815443965</v>
      </c>
      <c r="D65" s="1">
        <v>1420.7621266034853</v>
      </c>
      <c r="E65" s="47">
        <v>18.417665907721982</v>
      </c>
      <c r="F65" s="1">
        <v>1402.3444606957632</v>
      </c>
      <c r="G65" s="27">
        <v>0.04</v>
      </c>
      <c r="H65" s="1">
        <v>56.093778427830529</v>
      </c>
      <c r="I65" s="1">
        <v>1364.6683481756547</v>
      </c>
      <c r="J65" s="56"/>
      <c r="K65" s="21"/>
      <c r="L65" s="4"/>
      <c r="M65" s="4"/>
    </row>
    <row r="66" spans="1:13" x14ac:dyDescent="0.2">
      <c r="A66" s="16">
        <v>2</v>
      </c>
      <c r="B66" s="1">
        <v>200.71703487789603</v>
      </c>
      <c r="C66" s="2">
        <v>0</v>
      </c>
      <c r="D66" s="1">
        <v>200.71703487789603</v>
      </c>
      <c r="E66" s="47">
        <v>0</v>
      </c>
      <c r="F66" s="1">
        <v>200.71703487789603</v>
      </c>
      <c r="G66" s="27">
        <v>0.06</v>
      </c>
      <c r="H66" s="1">
        <v>12.043022092673761</v>
      </c>
      <c r="I66" s="1">
        <v>188.67401278522226</v>
      </c>
      <c r="J66" s="56"/>
      <c r="K66" s="21"/>
      <c r="L66" s="4"/>
      <c r="M66" s="4"/>
    </row>
    <row r="67" spans="1:13" x14ac:dyDescent="0.2">
      <c r="A67" s="16">
        <v>3</v>
      </c>
      <c r="B67" s="1">
        <v>9.4853760592017498</v>
      </c>
      <c r="C67" s="2">
        <v>0</v>
      </c>
      <c r="D67" s="1">
        <v>9.4853760592017498</v>
      </c>
      <c r="E67" s="47">
        <v>0</v>
      </c>
      <c r="F67" s="1">
        <v>9.4853760592017498</v>
      </c>
      <c r="G67" s="27">
        <v>0.05</v>
      </c>
      <c r="H67" s="1">
        <v>0.4742688029600875</v>
      </c>
      <c r="I67" s="1">
        <v>9.0111072562416616</v>
      </c>
      <c r="J67" s="56"/>
      <c r="K67" s="21"/>
      <c r="L67" s="4"/>
      <c r="M67" s="4"/>
    </row>
    <row r="68" spans="1:13" x14ac:dyDescent="0.2">
      <c r="A68" s="16">
        <v>6</v>
      </c>
      <c r="B68" s="1">
        <v>15.064788328191772</v>
      </c>
      <c r="C68" s="2">
        <v>0</v>
      </c>
      <c r="D68" s="1">
        <v>15.064788328191772</v>
      </c>
      <c r="E68" s="47">
        <v>0</v>
      </c>
      <c r="F68" s="1">
        <v>15.064788328191772</v>
      </c>
      <c r="G68" s="27">
        <v>0.1</v>
      </c>
      <c r="H68" s="1">
        <v>1.5064788328191774</v>
      </c>
      <c r="I68" s="1">
        <v>13.558309495372596</v>
      </c>
      <c r="J68" s="56"/>
      <c r="K68" s="21"/>
      <c r="L68" s="4"/>
      <c r="M68" s="4"/>
    </row>
    <row r="69" spans="1:13" ht="12.75" customHeight="1" x14ac:dyDescent="0.2">
      <c r="A69" s="16">
        <v>8</v>
      </c>
      <c r="B69" s="1">
        <v>108.26116657502958</v>
      </c>
      <c r="C69" s="2">
        <v>25.797205901109617</v>
      </c>
      <c r="D69" s="1">
        <v>134.0583724761392</v>
      </c>
      <c r="E69" s="47">
        <v>12.898602950554809</v>
      </c>
      <c r="F69" s="1">
        <v>121.15976952558439</v>
      </c>
      <c r="G69" s="27">
        <v>0.2</v>
      </c>
      <c r="H69" s="1">
        <v>24.231953905116882</v>
      </c>
      <c r="I69" s="1">
        <v>109.82641857102232</v>
      </c>
      <c r="J69" s="56"/>
      <c r="K69" s="21"/>
      <c r="L69" s="4"/>
      <c r="M69" s="4"/>
    </row>
    <row r="70" spans="1:13" x14ac:dyDescent="0.2">
      <c r="A70" s="16">
        <v>9</v>
      </c>
      <c r="B70" s="1">
        <v>0.86249348437500006</v>
      </c>
      <c r="C70" s="2">
        <v>0</v>
      </c>
      <c r="D70" s="1">
        <v>0.86249348437500006</v>
      </c>
      <c r="E70" s="47">
        <v>0</v>
      </c>
      <c r="F70" s="1">
        <v>0.86249348437500006</v>
      </c>
      <c r="G70" s="27">
        <v>0.25</v>
      </c>
      <c r="H70" s="1">
        <v>0.21562337109375002</v>
      </c>
      <c r="I70" s="1">
        <v>0.64687011328124999</v>
      </c>
      <c r="J70" s="56"/>
      <c r="K70" s="21"/>
    </row>
    <row r="71" spans="1:13" x14ac:dyDescent="0.2">
      <c r="A71" s="16">
        <v>10</v>
      </c>
      <c r="B71" s="1">
        <v>103.18078994694324</v>
      </c>
      <c r="C71" s="2">
        <v>34.096643167134332</v>
      </c>
      <c r="D71" s="1">
        <v>137.27743311407755</v>
      </c>
      <c r="E71" s="47">
        <v>17.048321583567166</v>
      </c>
      <c r="F71" s="1">
        <v>120.22911153051041</v>
      </c>
      <c r="G71" s="27">
        <v>0.3</v>
      </c>
      <c r="H71" s="1">
        <v>36.068733459153123</v>
      </c>
      <c r="I71" s="1">
        <v>101.20869965492443</v>
      </c>
      <c r="J71" s="56"/>
      <c r="K71" s="21"/>
    </row>
    <row r="72" spans="1:13" x14ac:dyDescent="0.2">
      <c r="A72" s="16">
        <v>12</v>
      </c>
      <c r="B72" s="1">
        <v>10.930791236672338</v>
      </c>
      <c r="C72" s="2">
        <v>32.494655624279126</v>
      </c>
      <c r="D72" s="1">
        <v>43.425446860951467</v>
      </c>
      <c r="E72" s="47">
        <v>16.247327812139563</v>
      </c>
      <c r="F72" s="1">
        <v>27.178119048811904</v>
      </c>
      <c r="G72" s="27">
        <v>1</v>
      </c>
      <c r="H72" s="1">
        <v>27.178119048811904</v>
      </c>
      <c r="I72" s="1">
        <v>16.247327812139563</v>
      </c>
      <c r="J72" s="56"/>
      <c r="K72" s="21"/>
    </row>
    <row r="73" spans="1:13" x14ac:dyDescent="0.2">
      <c r="A73" s="16">
        <v>13</v>
      </c>
      <c r="B73" s="1">
        <v>20.503015205968303</v>
      </c>
      <c r="C73" s="2">
        <v>8.9938363631795575</v>
      </c>
      <c r="D73" s="1">
        <v>29.496851569147861</v>
      </c>
      <c r="E73" s="47">
        <v>4.4969181815897787</v>
      </c>
      <c r="F73" s="1">
        <v>24.99993338755808</v>
      </c>
      <c r="G73" s="28">
        <v>0</v>
      </c>
      <c r="H73" s="1">
        <v>3.3366710775751263</v>
      </c>
      <c r="I73" s="1">
        <v>26.160180491572735</v>
      </c>
      <c r="J73" s="56"/>
      <c r="K73" s="21"/>
    </row>
    <row r="74" spans="1:13" x14ac:dyDescent="0.2">
      <c r="A74" s="17">
        <v>14.1</v>
      </c>
      <c r="B74" s="1">
        <v>9.6966329733815542</v>
      </c>
      <c r="C74" s="2">
        <v>6.4678962464283236</v>
      </c>
      <c r="D74" s="1">
        <v>16.164529219809879</v>
      </c>
      <c r="E74" s="47">
        <v>3.2339481232141618</v>
      </c>
      <c r="F74" s="1">
        <v>12.930581096595716</v>
      </c>
      <c r="G74" s="27">
        <v>0.05</v>
      </c>
      <c r="H74" s="1">
        <v>0.64652905482978584</v>
      </c>
      <c r="I74" s="1">
        <v>15.518000164980092</v>
      </c>
      <c r="J74" s="56"/>
      <c r="K74" s="21"/>
    </row>
    <row r="75" spans="1:13" x14ac:dyDescent="0.2">
      <c r="A75" s="16">
        <v>17</v>
      </c>
      <c r="B75" s="1">
        <v>13.967201101116803</v>
      </c>
      <c r="C75" s="2">
        <v>0</v>
      </c>
      <c r="D75" s="1">
        <v>13.967201101116803</v>
      </c>
      <c r="E75" s="47">
        <v>0</v>
      </c>
      <c r="F75" s="1">
        <v>13.967201101116803</v>
      </c>
      <c r="G75" s="27">
        <v>0.08</v>
      </c>
      <c r="H75" s="1">
        <v>1.1173760880893442</v>
      </c>
      <c r="I75" s="1">
        <v>12.849825013027459</v>
      </c>
      <c r="J75" s="56"/>
      <c r="K75" s="21"/>
    </row>
    <row r="76" spans="1:13" x14ac:dyDescent="0.2">
      <c r="A76" s="16">
        <v>42</v>
      </c>
      <c r="B76" s="1">
        <v>0.18318292573481823</v>
      </c>
      <c r="C76" s="2">
        <v>0</v>
      </c>
      <c r="D76" s="1">
        <v>0.18318292573481823</v>
      </c>
      <c r="E76" s="47">
        <v>0</v>
      </c>
      <c r="F76" s="1">
        <v>0.18318292573481823</v>
      </c>
      <c r="G76" s="27">
        <v>0.12</v>
      </c>
      <c r="H76" s="1">
        <v>2.1981951088178187E-2</v>
      </c>
      <c r="I76" s="1">
        <v>0.16120097464664004</v>
      </c>
      <c r="J76" s="56"/>
      <c r="K76" s="21"/>
    </row>
    <row r="77" spans="1:13" x14ac:dyDescent="0.2">
      <c r="A77" s="16">
        <v>45</v>
      </c>
      <c r="B77" s="1">
        <v>1.0971100249999999E-2</v>
      </c>
      <c r="C77" s="2">
        <v>0</v>
      </c>
      <c r="D77" s="1">
        <v>1.0971100249999999E-2</v>
      </c>
      <c r="E77" s="47">
        <v>0</v>
      </c>
      <c r="F77" s="1">
        <v>1.0971100249999999E-2</v>
      </c>
      <c r="G77" s="27">
        <v>0.45</v>
      </c>
      <c r="H77" s="1">
        <v>4.9369951124999993E-3</v>
      </c>
      <c r="I77" s="1">
        <v>6.0341051374999998E-3</v>
      </c>
      <c r="J77" s="56"/>
      <c r="K77" s="21"/>
    </row>
    <row r="78" spans="1:13" x14ac:dyDescent="0.2">
      <c r="A78" s="16">
        <v>46</v>
      </c>
      <c r="B78" s="1">
        <v>1.7566229433792744</v>
      </c>
      <c r="C78" s="2">
        <v>0</v>
      </c>
      <c r="D78" s="1">
        <v>1.7566229433792744</v>
      </c>
      <c r="E78" s="47">
        <v>0</v>
      </c>
      <c r="F78" s="1">
        <v>1.7566229433792744</v>
      </c>
      <c r="G78" s="27">
        <v>0.3</v>
      </c>
      <c r="H78" s="1">
        <v>0.52698688301378227</v>
      </c>
      <c r="I78" s="1">
        <v>1.2296360603654921</v>
      </c>
      <c r="J78" s="56"/>
      <c r="K78" s="21"/>
    </row>
    <row r="79" spans="1:13" x14ac:dyDescent="0.2">
      <c r="A79" s="16">
        <v>47</v>
      </c>
      <c r="B79" s="1">
        <v>3150.4366299907188</v>
      </c>
      <c r="C79" s="2">
        <v>554.84759309367541</v>
      </c>
      <c r="D79" s="1">
        <v>3705.2842230843944</v>
      </c>
      <c r="E79" s="47">
        <v>277.42379654683771</v>
      </c>
      <c r="F79" s="1">
        <v>3427.8604265375561</v>
      </c>
      <c r="G79" s="27">
        <v>0.08</v>
      </c>
      <c r="H79" s="1">
        <v>274.2288341230045</v>
      </c>
      <c r="I79" s="1">
        <v>3431.0553889613898</v>
      </c>
      <c r="J79" s="56"/>
      <c r="K79" s="21"/>
    </row>
    <row r="80" spans="1:13" x14ac:dyDescent="0.2">
      <c r="A80" s="16">
        <v>50</v>
      </c>
      <c r="B80" s="1">
        <v>23.861923361022427</v>
      </c>
      <c r="C80" s="2">
        <v>29.474048743439454</v>
      </c>
      <c r="D80" s="1">
        <v>53.335972104461881</v>
      </c>
      <c r="E80" s="47">
        <v>14.737024371719727</v>
      </c>
      <c r="F80" s="1">
        <v>38.598947732742147</v>
      </c>
      <c r="G80" s="27">
        <v>0.55000000000000004</v>
      </c>
      <c r="H80" s="1">
        <v>21.229421253008184</v>
      </c>
      <c r="I80" s="1">
        <v>32.106550851453697</v>
      </c>
      <c r="J80" s="56"/>
      <c r="K80" s="21"/>
    </row>
    <row r="81" spans="1:11" ht="13.5" thickBot="1" x14ac:dyDescent="0.25">
      <c r="A81" s="16"/>
      <c r="B81" s="29">
        <f>SUM(B65:B80)</f>
        <v>5052.8454148979226</v>
      </c>
      <c r="C81" s="29">
        <f>SUM(C65:C80)</f>
        <v>729.00721095468975</v>
      </c>
      <c r="D81" s="29">
        <f>SUM(D65:D80)</f>
        <v>5781.8526258526126</v>
      </c>
      <c r="E81" s="29">
        <f>SUM(E65:E80)</f>
        <v>364.50360547734488</v>
      </c>
      <c r="F81" s="29">
        <f>SUM(F65:F80)</f>
        <v>5417.3490203752672</v>
      </c>
      <c r="G81" s="29" t="s">
        <v>14</v>
      </c>
      <c r="H81" s="29">
        <f>SUM(H65:H80)</f>
        <v>458.92471536618064</v>
      </c>
      <c r="I81" s="29">
        <f>SUM(I65:I80)</f>
        <v>5322.9279104864318</v>
      </c>
      <c r="J81" s="30"/>
      <c r="K81" s="12"/>
    </row>
    <row r="82" spans="1:11" ht="13.5" thickTop="1" x14ac:dyDescent="0.2">
      <c r="A82" s="16"/>
      <c r="B82" s="2"/>
      <c r="C82" s="2"/>
      <c r="D82" s="2"/>
      <c r="E82" s="2"/>
      <c r="F82" s="30"/>
      <c r="G82" s="30"/>
      <c r="H82" s="30"/>
      <c r="I82" s="2"/>
      <c r="J82" s="30"/>
      <c r="K82" s="12"/>
    </row>
    <row r="83" spans="1:11" ht="13.5" thickBot="1" x14ac:dyDescent="0.25">
      <c r="A83" s="17" t="s">
        <v>17</v>
      </c>
      <c r="B83" s="31">
        <v>19.042809405407997</v>
      </c>
      <c r="C83" s="31">
        <v>0</v>
      </c>
      <c r="D83" s="31">
        <v>19.042809405407997</v>
      </c>
      <c r="E83" s="31">
        <v>0</v>
      </c>
      <c r="F83" s="31">
        <v>19.042809405407997</v>
      </c>
      <c r="G83" s="32">
        <v>7.0000000000000007E-2</v>
      </c>
      <c r="H83" s="31">
        <v>1.33299665837856</v>
      </c>
      <c r="I83" s="31">
        <v>17.709812747029439</v>
      </c>
      <c r="J83" s="48"/>
      <c r="K83" s="12"/>
    </row>
    <row r="84" spans="1:11" ht="13.5" thickTop="1" x14ac:dyDescent="0.2">
      <c r="A84" s="17"/>
      <c r="B84" s="6"/>
      <c r="C84" s="6"/>
      <c r="D84" s="6"/>
      <c r="E84" s="6"/>
      <c r="F84" s="6"/>
      <c r="G84" s="54"/>
      <c r="H84" s="6"/>
      <c r="I84" s="6"/>
      <c r="J84" s="30"/>
      <c r="K84" s="12"/>
    </row>
    <row r="85" spans="1:11" x14ac:dyDescent="0.2">
      <c r="A85" s="17"/>
      <c r="B85" s="2"/>
      <c r="C85" s="2"/>
      <c r="D85" s="2"/>
      <c r="E85" s="33" t="s">
        <v>19</v>
      </c>
      <c r="F85" s="30"/>
      <c r="G85" s="30"/>
      <c r="H85" s="24">
        <v>-4.2558191214515135</v>
      </c>
      <c r="I85" s="2"/>
      <c r="J85" s="30"/>
      <c r="K85" s="12"/>
    </row>
    <row r="86" spans="1:11" x14ac:dyDescent="0.2">
      <c r="A86" s="17"/>
      <c r="B86" s="2"/>
      <c r="C86" s="2"/>
      <c r="D86" s="2"/>
      <c r="E86" s="33" t="s">
        <v>20</v>
      </c>
      <c r="F86" s="30"/>
      <c r="G86" s="30"/>
      <c r="H86" s="24">
        <v>-2.2000000000000002</v>
      </c>
      <c r="I86" s="2"/>
      <c r="J86" s="30"/>
      <c r="K86" s="12"/>
    </row>
    <row r="87" spans="1:11" ht="13.5" thickBot="1" x14ac:dyDescent="0.25">
      <c r="A87" s="17"/>
      <c r="B87" s="2"/>
      <c r="C87" s="2"/>
      <c r="D87" s="2"/>
      <c r="E87" s="33" t="s">
        <v>21</v>
      </c>
      <c r="F87" s="30"/>
      <c r="G87" s="30"/>
      <c r="H87" s="34">
        <f>SUM(H81:H86)</f>
        <v>453.80189290310767</v>
      </c>
      <c r="I87" s="2"/>
      <c r="J87" s="30"/>
      <c r="K87" s="12"/>
    </row>
    <row r="88" spans="1:11" ht="13.5" thickTop="1" x14ac:dyDescent="0.2">
      <c r="A88" s="12"/>
      <c r="B88" s="30"/>
      <c r="C88" s="30"/>
      <c r="D88" s="30"/>
      <c r="E88" s="30"/>
      <c r="F88" s="30"/>
      <c r="G88" s="30"/>
      <c r="H88" s="30"/>
      <c r="I88" s="30"/>
      <c r="J88" s="30"/>
      <c r="K88" s="12"/>
    </row>
    <row r="89" spans="1:11" x14ac:dyDescent="0.2">
      <c r="A89" s="12"/>
      <c r="B89" s="30"/>
      <c r="C89" s="30"/>
      <c r="D89" s="30"/>
      <c r="E89" s="30"/>
      <c r="F89" s="30"/>
      <c r="G89" s="30"/>
      <c r="H89" s="30"/>
      <c r="I89" s="30"/>
      <c r="J89" s="30"/>
      <c r="K89" s="12"/>
    </row>
    <row r="90" spans="1:11" x14ac:dyDescent="0.2">
      <c r="A90" s="13">
        <f>+A63+1</f>
        <v>2020</v>
      </c>
      <c r="B90" s="45" t="s">
        <v>4</v>
      </c>
      <c r="C90" s="35" t="s">
        <v>5</v>
      </c>
      <c r="D90" s="45" t="s">
        <v>6</v>
      </c>
      <c r="E90" s="45" t="s">
        <v>7</v>
      </c>
      <c r="F90" s="45" t="s">
        <v>8</v>
      </c>
      <c r="G90" s="45" t="s">
        <v>9</v>
      </c>
      <c r="H90" s="30"/>
      <c r="I90" s="45" t="s">
        <v>10</v>
      </c>
      <c r="J90" s="30"/>
      <c r="K90" s="12"/>
    </row>
    <row r="91" spans="1:11" x14ac:dyDescent="0.2">
      <c r="A91" s="15" t="s">
        <v>11</v>
      </c>
      <c r="B91" s="46"/>
      <c r="C91" s="36" t="s">
        <v>12</v>
      </c>
      <c r="D91" s="46"/>
      <c r="E91" s="46"/>
      <c r="F91" s="46"/>
      <c r="G91" s="46"/>
      <c r="H91" s="36" t="s">
        <v>13</v>
      </c>
      <c r="I91" s="46"/>
      <c r="J91" s="30"/>
      <c r="K91" s="12"/>
    </row>
    <row r="92" spans="1:11" x14ac:dyDescent="0.2">
      <c r="A92" s="16">
        <v>1</v>
      </c>
      <c r="B92" s="1">
        <v>1364.6683481756547</v>
      </c>
      <c r="C92" s="2">
        <v>46.429512072683018</v>
      </c>
      <c r="D92" s="1">
        <v>1411.0978602483378</v>
      </c>
      <c r="E92" s="47">
        <v>23.214756036341509</v>
      </c>
      <c r="F92" s="1">
        <v>1387.8831042119964</v>
      </c>
      <c r="G92" s="27">
        <v>0.04</v>
      </c>
      <c r="H92" s="1">
        <v>55.515324168479857</v>
      </c>
      <c r="I92" s="1">
        <v>1355.5825360798581</v>
      </c>
      <c r="J92" s="56"/>
      <c r="K92" s="22"/>
    </row>
    <row r="93" spans="1:11" x14ac:dyDescent="0.2">
      <c r="A93" s="16">
        <v>2</v>
      </c>
      <c r="B93" s="1">
        <v>188.67401278522226</v>
      </c>
      <c r="C93" s="2">
        <v>0</v>
      </c>
      <c r="D93" s="1">
        <v>188.67401278522226</v>
      </c>
      <c r="E93" s="47">
        <v>0</v>
      </c>
      <c r="F93" s="1">
        <v>188.67401278522226</v>
      </c>
      <c r="G93" s="27">
        <v>0.06</v>
      </c>
      <c r="H93" s="1">
        <v>11.320440767113336</v>
      </c>
      <c r="I93" s="1">
        <v>177.35357201810893</v>
      </c>
      <c r="J93" s="56"/>
      <c r="K93" s="22"/>
    </row>
    <row r="94" spans="1:11" x14ac:dyDescent="0.2">
      <c r="A94" s="16">
        <v>3</v>
      </c>
      <c r="B94" s="1">
        <v>9.0111072562416616</v>
      </c>
      <c r="C94" s="2">
        <v>0</v>
      </c>
      <c r="D94" s="1">
        <v>9.0111072562416616</v>
      </c>
      <c r="E94" s="47">
        <v>0</v>
      </c>
      <c r="F94" s="1">
        <v>9.0111072562416616</v>
      </c>
      <c r="G94" s="27">
        <v>0.05</v>
      </c>
      <c r="H94" s="1">
        <v>0.45055536281208308</v>
      </c>
      <c r="I94" s="1">
        <v>8.5605518934295795</v>
      </c>
      <c r="J94" s="56"/>
      <c r="K94" s="22"/>
    </row>
    <row r="95" spans="1:11" x14ac:dyDescent="0.2">
      <c r="A95" s="16">
        <v>6</v>
      </c>
      <c r="B95" s="1">
        <v>13.558309495372596</v>
      </c>
      <c r="C95" s="2">
        <v>0</v>
      </c>
      <c r="D95" s="1">
        <v>13.558309495372596</v>
      </c>
      <c r="E95" s="47">
        <v>0</v>
      </c>
      <c r="F95" s="1">
        <v>13.558309495372596</v>
      </c>
      <c r="G95" s="27">
        <v>0.1</v>
      </c>
      <c r="H95" s="1">
        <v>1.3558309495372596</v>
      </c>
      <c r="I95" s="1">
        <v>12.202478545835337</v>
      </c>
      <c r="J95" s="56"/>
      <c r="K95" s="22"/>
    </row>
    <row r="96" spans="1:11" x14ac:dyDescent="0.2">
      <c r="A96" s="16">
        <v>8</v>
      </c>
      <c r="B96" s="1">
        <v>109.82641857102232</v>
      </c>
      <c r="C96" s="2">
        <v>67.33603600477241</v>
      </c>
      <c r="D96" s="1">
        <v>177.16245457579473</v>
      </c>
      <c r="E96" s="47">
        <v>33.668018002386205</v>
      </c>
      <c r="F96" s="1">
        <v>143.49443657340851</v>
      </c>
      <c r="G96" s="27">
        <v>0.2</v>
      </c>
      <c r="H96" s="1">
        <v>28.698887314681702</v>
      </c>
      <c r="I96" s="1">
        <v>148.46356726111301</v>
      </c>
      <c r="J96" s="56"/>
      <c r="K96" s="22"/>
    </row>
    <row r="97" spans="1:11" x14ac:dyDescent="0.2">
      <c r="A97" s="16">
        <v>9</v>
      </c>
      <c r="B97" s="1">
        <v>0.64687011328124999</v>
      </c>
      <c r="C97" s="2">
        <v>0</v>
      </c>
      <c r="D97" s="1">
        <v>0.64687011328124999</v>
      </c>
      <c r="E97" s="47">
        <v>0</v>
      </c>
      <c r="F97" s="1">
        <v>0.64687011328124999</v>
      </c>
      <c r="G97" s="27">
        <v>0.25</v>
      </c>
      <c r="H97" s="1">
        <v>0.1617175283203125</v>
      </c>
      <c r="I97" s="1">
        <v>0.48515258496093749</v>
      </c>
      <c r="J97" s="56"/>
      <c r="K97" s="22"/>
    </row>
    <row r="98" spans="1:11" x14ac:dyDescent="0.2">
      <c r="A98" s="16">
        <v>10</v>
      </c>
      <c r="B98" s="1">
        <v>101.20869965492443</v>
      </c>
      <c r="C98" s="2">
        <v>34.849738914537888</v>
      </c>
      <c r="D98" s="1">
        <v>136.05843856946231</v>
      </c>
      <c r="E98" s="47">
        <v>17.424869457268944</v>
      </c>
      <c r="F98" s="1">
        <v>118.6335691121934</v>
      </c>
      <c r="G98" s="27">
        <v>0.3</v>
      </c>
      <c r="H98" s="1">
        <v>35.590070733658017</v>
      </c>
      <c r="I98" s="1">
        <v>100.46836783580429</v>
      </c>
      <c r="J98" s="56"/>
      <c r="K98" s="22"/>
    </row>
    <row r="99" spans="1:11" ht="12.75" customHeight="1" x14ac:dyDescent="0.2">
      <c r="A99" s="16">
        <v>12</v>
      </c>
      <c r="B99" s="1">
        <v>16.247327812139563</v>
      </c>
      <c r="C99" s="2">
        <v>16.175215265165015</v>
      </c>
      <c r="D99" s="1">
        <v>32.422543077304582</v>
      </c>
      <c r="E99" s="47">
        <v>8.0876076325825075</v>
      </c>
      <c r="F99" s="1">
        <v>24.334935444722067</v>
      </c>
      <c r="G99" s="27">
        <v>1</v>
      </c>
      <c r="H99" s="1">
        <v>24.334935444722067</v>
      </c>
      <c r="I99" s="1">
        <v>8.0876076325825146</v>
      </c>
      <c r="J99" s="56"/>
      <c r="K99" s="22"/>
    </row>
    <row r="100" spans="1:11" x14ac:dyDescent="0.2">
      <c r="A100" s="16">
        <v>13</v>
      </c>
      <c r="B100" s="1">
        <v>26.160180491572735</v>
      </c>
      <c r="C100" s="2">
        <v>7.6872982739624627</v>
      </c>
      <c r="D100" s="1">
        <v>33.8474787655352</v>
      </c>
      <c r="E100" s="47">
        <v>3.8436491369812313</v>
      </c>
      <c r="F100" s="1">
        <v>30.003829628553962</v>
      </c>
      <c r="G100" s="28">
        <v>0</v>
      </c>
      <c r="H100" s="1">
        <v>3.646913746655275</v>
      </c>
      <c r="I100" s="1">
        <v>30.200565018879924</v>
      </c>
      <c r="J100" s="56"/>
      <c r="K100" s="22"/>
    </row>
    <row r="101" spans="1:11" x14ac:dyDescent="0.2">
      <c r="A101" s="17">
        <v>14.1</v>
      </c>
      <c r="B101" s="1">
        <v>15.518000164980092</v>
      </c>
      <c r="C101" s="2">
        <v>6.115885400194486</v>
      </c>
      <c r="D101" s="1">
        <v>21.63388556517458</v>
      </c>
      <c r="E101" s="47">
        <v>3.057942700097243</v>
      </c>
      <c r="F101" s="1">
        <v>18.575942865077337</v>
      </c>
      <c r="G101" s="27">
        <v>0.05</v>
      </c>
      <c r="H101" s="1">
        <v>0.92879714325386686</v>
      </c>
      <c r="I101" s="1">
        <v>20.705088421920713</v>
      </c>
      <c r="J101" s="56"/>
      <c r="K101" s="22"/>
    </row>
    <row r="102" spans="1:11" x14ac:dyDescent="0.2">
      <c r="A102" s="16">
        <v>17</v>
      </c>
      <c r="B102" s="1">
        <v>12.849825013027459</v>
      </c>
      <c r="C102" s="2">
        <v>0</v>
      </c>
      <c r="D102" s="1">
        <v>12.849825013027459</v>
      </c>
      <c r="E102" s="47">
        <v>0</v>
      </c>
      <c r="F102" s="1">
        <v>12.849825013027459</v>
      </c>
      <c r="G102" s="27">
        <v>0.08</v>
      </c>
      <c r="H102" s="1">
        <v>1.0279860010421968</v>
      </c>
      <c r="I102" s="1">
        <v>11.821839011985261</v>
      </c>
      <c r="J102" s="56"/>
      <c r="K102" s="22"/>
    </row>
    <row r="103" spans="1:11" x14ac:dyDescent="0.2">
      <c r="A103" s="16">
        <v>42</v>
      </c>
      <c r="B103" s="1">
        <v>0.16120097464664004</v>
      </c>
      <c r="C103" s="2">
        <v>0</v>
      </c>
      <c r="D103" s="1">
        <v>0.16120097464664004</v>
      </c>
      <c r="E103" s="47">
        <v>0</v>
      </c>
      <c r="F103" s="1">
        <v>0.16120097464664004</v>
      </c>
      <c r="G103" s="27">
        <v>0.12</v>
      </c>
      <c r="H103" s="1">
        <v>1.9344116957596805E-2</v>
      </c>
      <c r="I103" s="1">
        <v>0.14185685768904324</v>
      </c>
      <c r="J103" s="56"/>
      <c r="K103" s="22"/>
    </row>
    <row r="104" spans="1:11" x14ac:dyDescent="0.2">
      <c r="A104" s="16">
        <v>45</v>
      </c>
      <c r="B104" s="1">
        <v>6.0341051374999998E-3</v>
      </c>
      <c r="C104" s="2">
        <v>0</v>
      </c>
      <c r="D104" s="1">
        <v>6.0341051374999998E-3</v>
      </c>
      <c r="E104" s="47">
        <v>0</v>
      </c>
      <c r="F104" s="1">
        <v>6.0341051374999998E-3</v>
      </c>
      <c r="G104" s="27">
        <v>0.45</v>
      </c>
      <c r="H104" s="1">
        <v>2.7153473118750001E-3</v>
      </c>
      <c r="I104" s="1">
        <v>3.3187578256249997E-3</v>
      </c>
      <c r="J104" s="56"/>
      <c r="K104" s="22"/>
    </row>
    <row r="105" spans="1:11" x14ac:dyDescent="0.2">
      <c r="A105" s="16">
        <v>46</v>
      </c>
      <c r="B105" s="1">
        <v>1.2296360603654921</v>
      </c>
      <c r="C105" s="2">
        <v>0</v>
      </c>
      <c r="D105" s="1">
        <v>1.2296360603654921</v>
      </c>
      <c r="E105" s="47">
        <v>0</v>
      </c>
      <c r="F105" s="1">
        <v>1.2296360603654921</v>
      </c>
      <c r="G105" s="27">
        <v>0.3</v>
      </c>
      <c r="H105" s="1">
        <v>0.36889081810964763</v>
      </c>
      <c r="I105" s="1">
        <v>0.86074524225584448</v>
      </c>
      <c r="J105" s="56"/>
      <c r="K105" s="22"/>
    </row>
    <row r="106" spans="1:11" x14ac:dyDescent="0.2">
      <c r="A106" s="16">
        <v>47</v>
      </c>
      <c r="B106" s="1">
        <v>3431.0553889613898</v>
      </c>
      <c r="C106" s="2">
        <v>530.83059624609348</v>
      </c>
      <c r="D106" s="1">
        <v>3961.8859852074834</v>
      </c>
      <c r="E106" s="47">
        <v>265.41529812304674</v>
      </c>
      <c r="F106" s="1">
        <v>3696.4706870844361</v>
      </c>
      <c r="G106" s="27">
        <v>0.08</v>
      </c>
      <c r="H106" s="1">
        <v>295.71765496675488</v>
      </c>
      <c r="I106" s="1">
        <v>3666.1683302407287</v>
      </c>
      <c r="J106" s="56"/>
      <c r="K106" s="22"/>
    </row>
    <row r="107" spans="1:11" x14ac:dyDescent="0.2">
      <c r="A107" s="16">
        <v>50</v>
      </c>
      <c r="B107" s="1">
        <v>32.106550851453697</v>
      </c>
      <c r="C107" s="2">
        <v>11.602675769606906</v>
      </c>
      <c r="D107" s="1">
        <v>43.709226621060601</v>
      </c>
      <c r="E107" s="47">
        <v>5.8013378848034529</v>
      </c>
      <c r="F107" s="1">
        <v>37.907888736257142</v>
      </c>
      <c r="G107" s="27">
        <v>0.55000000000000004</v>
      </c>
      <c r="H107" s="1">
        <v>20.849338804941429</v>
      </c>
      <c r="I107" s="1">
        <v>22.859887816119173</v>
      </c>
      <c r="J107" s="56"/>
      <c r="K107" s="22"/>
    </row>
    <row r="108" spans="1:11" ht="13.5" thickBot="1" x14ac:dyDescent="0.25">
      <c r="A108" s="16"/>
      <c r="B108" s="29">
        <f>SUM(B92:B107)</f>
        <v>5322.9279104864318</v>
      </c>
      <c r="C108" s="29">
        <f>SUM(C92:C107)</f>
        <v>721.0269579470156</v>
      </c>
      <c r="D108" s="29">
        <f>SUM(D92:D107)</f>
        <v>6043.9548684334477</v>
      </c>
      <c r="E108" s="29">
        <f>SUM(E92:E107)</f>
        <v>360.5134789735078</v>
      </c>
      <c r="F108" s="29">
        <f>SUM(F92:F107)</f>
        <v>5683.4413894599402</v>
      </c>
      <c r="G108" s="29" t="s">
        <v>14</v>
      </c>
      <c r="H108" s="29">
        <f>SUM(H92:H107)</f>
        <v>479.9894032143514</v>
      </c>
      <c r="I108" s="29">
        <f>SUM(I92:I107)</f>
        <v>5563.9654652190966</v>
      </c>
      <c r="J108" s="30"/>
      <c r="K108" s="12"/>
    </row>
    <row r="109" spans="1:11" ht="13.5" thickTop="1" x14ac:dyDescent="0.2">
      <c r="A109" s="16"/>
      <c r="B109" s="2"/>
      <c r="C109" s="2"/>
      <c r="D109" s="2"/>
      <c r="E109" s="2"/>
      <c r="F109" s="30"/>
      <c r="G109" s="30"/>
      <c r="H109" s="30"/>
      <c r="I109" s="2"/>
      <c r="J109" s="30"/>
      <c r="K109" s="12"/>
    </row>
    <row r="110" spans="1:11" ht="13.5" thickBot="1" x14ac:dyDescent="0.25">
      <c r="A110" s="17" t="s">
        <v>17</v>
      </c>
      <c r="B110" s="31">
        <v>17.709812747029439</v>
      </c>
      <c r="C110" s="31">
        <v>0</v>
      </c>
      <c r="D110" s="31">
        <v>17.709812747029439</v>
      </c>
      <c r="E110" s="31">
        <v>0</v>
      </c>
      <c r="F110" s="31">
        <v>17.709812747029439</v>
      </c>
      <c r="G110" s="32">
        <v>7.0000000000000007E-2</v>
      </c>
      <c r="H110" s="31">
        <v>1.2396868922920607</v>
      </c>
      <c r="I110" s="31">
        <v>16.470125854737379</v>
      </c>
      <c r="J110" s="48"/>
      <c r="K110" s="12"/>
    </row>
    <row r="111" spans="1:11" ht="13.5" thickTop="1" x14ac:dyDescent="0.2">
      <c r="A111" s="17"/>
      <c r="B111" s="6"/>
      <c r="C111" s="6"/>
      <c r="D111" s="6"/>
      <c r="E111" s="6"/>
      <c r="F111" s="6"/>
      <c r="G111" s="54"/>
      <c r="H111" s="6"/>
      <c r="I111" s="6"/>
      <c r="J111" s="30"/>
      <c r="K111" s="12"/>
    </row>
    <row r="112" spans="1:11" x14ac:dyDescent="0.2">
      <c r="A112" s="17"/>
      <c r="B112" s="2"/>
      <c r="C112" s="2"/>
      <c r="D112" s="2"/>
      <c r="E112" s="33" t="s">
        <v>19</v>
      </c>
      <c r="F112" s="30"/>
      <c r="G112" s="30"/>
      <c r="H112" s="24">
        <v>-4.2489231985935749</v>
      </c>
      <c r="I112" s="2"/>
      <c r="J112" s="30"/>
      <c r="K112" s="12"/>
    </row>
    <row r="113" spans="1:23" x14ac:dyDescent="0.2">
      <c r="A113" s="17"/>
      <c r="B113" s="2"/>
      <c r="C113" s="2"/>
      <c r="D113" s="2"/>
      <c r="E113" s="33" t="s">
        <v>20</v>
      </c>
      <c r="F113" s="30"/>
      <c r="G113" s="30"/>
      <c r="H113" s="24">
        <v>-2</v>
      </c>
      <c r="I113" s="2"/>
      <c r="J113" s="48"/>
      <c r="K113" s="12"/>
    </row>
    <row r="114" spans="1:23" ht="13.5" thickBot="1" x14ac:dyDescent="0.25">
      <c r="A114" s="17"/>
      <c r="B114" s="2"/>
      <c r="C114" s="2"/>
      <c r="D114" s="2"/>
      <c r="E114" s="33" t="s">
        <v>21</v>
      </c>
      <c r="F114" s="30"/>
      <c r="G114" s="30"/>
      <c r="H114" s="57">
        <f>SUM(H108:H113)</f>
        <v>474.98016690804991</v>
      </c>
      <c r="I114" s="2"/>
      <c r="J114" s="30"/>
      <c r="K114" s="12"/>
    </row>
    <row r="115" spans="1:23" ht="13.5" thickTop="1" x14ac:dyDescent="0.2">
      <c r="A115" s="12"/>
      <c r="B115" s="30"/>
      <c r="C115" s="30"/>
      <c r="D115" s="30"/>
      <c r="E115" s="30"/>
      <c r="F115" s="30"/>
      <c r="G115" s="30"/>
      <c r="H115" s="30"/>
      <c r="I115" s="30"/>
      <c r="J115" s="30"/>
      <c r="K115" s="12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2">
      <c r="A116" s="12"/>
      <c r="B116" s="30"/>
      <c r="C116" s="30"/>
      <c r="D116" s="30"/>
      <c r="E116" s="30"/>
      <c r="F116" s="30"/>
      <c r="G116" s="30"/>
      <c r="H116" s="30"/>
      <c r="I116" s="30"/>
      <c r="J116" s="30"/>
      <c r="K116" s="12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13.15" customHeight="1" x14ac:dyDescent="0.2">
      <c r="A117" s="13">
        <f>+A90+1</f>
        <v>2021</v>
      </c>
      <c r="B117" s="45" t="s">
        <v>4</v>
      </c>
      <c r="C117" s="45" t="s">
        <v>15</v>
      </c>
      <c r="D117" s="35" t="s">
        <v>5</v>
      </c>
      <c r="E117" s="45" t="s">
        <v>6</v>
      </c>
      <c r="F117" s="45" t="s">
        <v>7</v>
      </c>
      <c r="G117" s="45" t="s">
        <v>8</v>
      </c>
      <c r="H117" s="45" t="s">
        <v>9</v>
      </c>
      <c r="I117" s="30"/>
      <c r="J117" s="45" t="s">
        <v>10</v>
      </c>
      <c r="K117" s="40"/>
      <c r="N117" s="9"/>
      <c r="O117" s="9"/>
      <c r="P117" s="9"/>
      <c r="Q117" s="9"/>
      <c r="R117" s="9"/>
      <c r="S117" s="9"/>
      <c r="T117" s="9"/>
      <c r="U117" s="9"/>
      <c r="V117" s="10"/>
      <c r="W117" s="9"/>
    </row>
    <row r="118" spans="1:23" x14ac:dyDescent="0.2">
      <c r="A118" s="15" t="s">
        <v>11</v>
      </c>
      <c r="B118" s="46"/>
      <c r="C118" s="46"/>
      <c r="D118" s="36" t="s">
        <v>12</v>
      </c>
      <c r="E118" s="46"/>
      <c r="F118" s="46"/>
      <c r="G118" s="46"/>
      <c r="H118" s="46"/>
      <c r="I118" s="36" t="s">
        <v>13</v>
      </c>
      <c r="J118" s="46"/>
      <c r="K118" s="41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">
      <c r="A119" s="16">
        <v>1</v>
      </c>
      <c r="B119" s="1">
        <v>1355.5825360798581</v>
      </c>
      <c r="C119" s="1">
        <v>41.762411736401631</v>
      </c>
      <c r="D119" s="2">
        <v>30.019008181057593</v>
      </c>
      <c r="E119" s="2">
        <v>1427.3639559973174</v>
      </c>
      <c r="F119" s="2">
        <v>15.009504090528797</v>
      </c>
      <c r="G119" s="2">
        <v>1412.3544519067884</v>
      </c>
      <c r="H119" s="27">
        <v>0.04</v>
      </c>
      <c r="I119" s="2">
        <v>56.494178076271545</v>
      </c>
      <c r="J119" s="2">
        <v>1370.8697779210459</v>
      </c>
      <c r="K119" s="38"/>
      <c r="L119" s="11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2">
      <c r="A120" s="16">
        <v>2</v>
      </c>
      <c r="B120" s="1">
        <v>177.35357201810893</v>
      </c>
      <c r="C120" s="1">
        <v>0</v>
      </c>
      <c r="D120" s="2">
        <v>0</v>
      </c>
      <c r="E120" s="2">
        <v>177.35357201810893</v>
      </c>
      <c r="F120" s="2">
        <v>0</v>
      </c>
      <c r="G120" s="2">
        <v>177.35357201810893</v>
      </c>
      <c r="H120" s="27">
        <v>0.06</v>
      </c>
      <c r="I120" s="2">
        <v>10.641214321086535</v>
      </c>
      <c r="J120" s="2">
        <v>166.71235769702241</v>
      </c>
      <c r="K120" s="3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2">
      <c r="A121" s="16">
        <v>3</v>
      </c>
      <c r="B121" s="1">
        <v>8.5605518934295795</v>
      </c>
      <c r="C121" s="1">
        <v>1.6236980503453124</v>
      </c>
      <c r="D121" s="2">
        <v>0</v>
      </c>
      <c r="E121" s="2">
        <v>10.184249943774892</v>
      </c>
      <c r="F121" s="2">
        <v>0</v>
      </c>
      <c r="G121" s="2">
        <v>10.184249943774892</v>
      </c>
      <c r="H121" s="27">
        <v>0.05</v>
      </c>
      <c r="I121" s="2">
        <v>0.50921249718874462</v>
      </c>
      <c r="J121" s="2">
        <v>9.6750374465861473</v>
      </c>
      <c r="K121" s="38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2">
      <c r="A122" s="16">
        <v>6</v>
      </c>
      <c r="B122" s="1">
        <v>12.202478545835337</v>
      </c>
      <c r="C122" s="1">
        <v>0</v>
      </c>
      <c r="D122" s="2">
        <v>0</v>
      </c>
      <c r="E122" s="2">
        <v>12.202478545835337</v>
      </c>
      <c r="F122" s="2">
        <v>0</v>
      </c>
      <c r="G122" s="2">
        <v>12.202478545835337</v>
      </c>
      <c r="H122" s="27">
        <v>0.1</v>
      </c>
      <c r="I122" s="2">
        <v>1.2202478545835338</v>
      </c>
      <c r="J122" s="2">
        <v>10.982230691251804</v>
      </c>
      <c r="K122" s="3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2">
      <c r="A123" s="16">
        <v>8</v>
      </c>
      <c r="B123" s="1">
        <v>148.46356726111301</v>
      </c>
      <c r="C123" s="1">
        <v>1.1034349710730016</v>
      </c>
      <c r="D123" s="2">
        <v>20.636803455482131</v>
      </c>
      <c r="E123" s="2">
        <v>170.20380568766814</v>
      </c>
      <c r="F123" s="2">
        <v>10.318401727741065</v>
      </c>
      <c r="G123" s="2">
        <v>159.88540395992712</v>
      </c>
      <c r="H123" s="27">
        <v>0.2</v>
      </c>
      <c r="I123" s="2">
        <v>31.977080791985419</v>
      </c>
      <c r="J123" s="2">
        <v>138.22672489568271</v>
      </c>
      <c r="K123" s="38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2">
      <c r="A124" s="16">
        <v>9</v>
      </c>
      <c r="B124" s="1">
        <v>0.48515258496093749</v>
      </c>
      <c r="C124" s="1">
        <v>0</v>
      </c>
      <c r="D124" s="2">
        <v>0</v>
      </c>
      <c r="E124" s="2">
        <v>0.48515258496093749</v>
      </c>
      <c r="F124" s="2">
        <v>0</v>
      </c>
      <c r="G124" s="2">
        <v>0.48515258496093749</v>
      </c>
      <c r="H124" s="27">
        <v>0.25</v>
      </c>
      <c r="I124" s="2">
        <v>0.12128814624023437</v>
      </c>
      <c r="J124" s="2">
        <v>0.36386443872070312</v>
      </c>
      <c r="K124" s="3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2">
      <c r="A125" s="16">
        <v>10</v>
      </c>
      <c r="B125" s="1">
        <v>100.46836783580429</v>
      </c>
      <c r="C125" s="1">
        <v>0.11277265412728245</v>
      </c>
      <c r="D125" s="2">
        <v>35.93486346420184</v>
      </c>
      <c r="E125" s="2">
        <v>136.5160039541334</v>
      </c>
      <c r="F125" s="2">
        <v>17.96743173210092</v>
      </c>
      <c r="G125" s="2">
        <v>118.54857222203252</v>
      </c>
      <c r="H125" s="27">
        <v>0.3</v>
      </c>
      <c r="I125" s="2">
        <v>35.564571666609751</v>
      </c>
      <c r="J125" s="2">
        <v>100.95143228752364</v>
      </c>
      <c r="K125" s="38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2">
      <c r="A126" s="16">
        <v>12</v>
      </c>
      <c r="B126" s="1">
        <v>8.0876076325825146</v>
      </c>
      <c r="C126" s="1">
        <v>0</v>
      </c>
      <c r="D126" s="2">
        <v>20.390266034957854</v>
      </c>
      <c r="E126" s="2">
        <v>28.477873667540369</v>
      </c>
      <c r="F126" s="2">
        <v>10.195133017478927</v>
      </c>
      <c r="G126" s="2">
        <v>18.282740650061434</v>
      </c>
      <c r="H126" s="27">
        <v>1</v>
      </c>
      <c r="I126" s="2">
        <v>18.282740650061434</v>
      </c>
      <c r="J126" s="2">
        <v>10.195133017478934</v>
      </c>
      <c r="K126" s="3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2">
      <c r="A127" s="16">
        <v>13</v>
      </c>
      <c r="B127" s="1">
        <v>30.200565018879924</v>
      </c>
      <c r="C127" s="1">
        <v>0</v>
      </c>
      <c r="D127" s="2">
        <v>7.5102596052161896</v>
      </c>
      <c r="E127" s="2">
        <v>37.710824624096112</v>
      </c>
      <c r="F127" s="2">
        <v>3.7551298026080948</v>
      </c>
      <c r="G127" s="2">
        <v>33.955694821488017</v>
      </c>
      <c r="H127" s="28">
        <v>0</v>
      </c>
      <c r="I127" s="2">
        <v>4.0078052055922493</v>
      </c>
      <c r="J127" s="2">
        <v>33.703019418503864</v>
      </c>
      <c r="K127" s="38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2">
      <c r="A128" s="16">
        <v>14</v>
      </c>
      <c r="B128" s="1">
        <v>0</v>
      </c>
      <c r="C128" s="1">
        <v>1.375228886143677</v>
      </c>
      <c r="D128" s="2">
        <v>0</v>
      </c>
      <c r="E128" s="2">
        <v>1.375228886143677</v>
      </c>
      <c r="F128" s="2">
        <v>0</v>
      </c>
      <c r="G128" s="2">
        <v>1.375228886143677</v>
      </c>
      <c r="H128" s="28">
        <v>0</v>
      </c>
      <c r="I128" s="2">
        <v>0.11834699999999999</v>
      </c>
      <c r="J128" s="2">
        <v>1.256881886143677</v>
      </c>
      <c r="K128" s="3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2">
      <c r="A129" s="17">
        <v>14.1</v>
      </c>
      <c r="B129" s="1">
        <v>20.705088421920713</v>
      </c>
      <c r="C129" s="1">
        <v>0</v>
      </c>
      <c r="D129" s="2">
        <v>6.0919658479729488</v>
      </c>
      <c r="E129" s="2">
        <v>26.797054269893664</v>
      </c>
      <c r="F129" s="2">
        <v>3.0459829239864744</v>
      </c>
      <c r="G129" s="2">
        <v>23.751071345907185</v>
      </c>
      <c r="H129" s="27">
        <v>0.05</v>
      </c>
      <c r="I129" s="2">
        <v>1.1875535672953592</v>
      </c>
      <c r="J129" s="2">
        <v>25.609500702598304</v>
      </c>
      <c r="K129" s="38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2">
      <c r="A130" s="16">
        <v>17</v>
      </c>
      <c r="B130" s="1">
        <v>11.821839011985261</v>
      </c>
      <c r="C130" s="1">
        <v>2.4028135091302406E-2</v>
      </c>
      <c r="D130" s="2">
        <v>0</v>
      </c>
      <c r="E130" s="2">
        <v>11.845867147076564</v>
      </c>
      <c r="F130" s="2">
        <v>0</v>
      </c>
      <c r="G130" s="2">
        <v>11.845867147076564</v>
      </c>
      <c r="H130" s="27">
        <v>0.08</v>
      </c>
      <c r="I130" s="2">
        <v>0.9476693717661252</v>
      </c>
      <c r="J130" s="2">
        <v>10.89819777531044</v>
      </c>
      <c r="K130" s="3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2">
      <c r="A131" s="16">
        <v>42</v>
      </c>
      <c r="B131" s="1">
        <v>0.14185685768904324</v>
      </c>
      <c r="C131" s="1">
        <v>0</v>
      </c>
      <c r="D131" s="2">
        <v>0</v>
      </c>
      <c r="E131" s="2">
        <v>0.14185685768904324</v>
      </c>
      <c r="F131" s="2">
        <v>0</v>
      </c>
      <c r="G131" s="2">
        <v>0.14185685768904324</v>
      </c>
      <c r="H131" s="27">
        <v>0.12</v>
      </c>
      <c r="I131" s="2">
        <v>1.7022822922685189E-2</v>
      </c>
      <c r="J131" s="2">
        <v>0.12483403476635806</v>
      </c>
      <c r="K131" s="38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2">
      <c r="A132" s="16">
        <v>45</v>
      </c>
      <c r="B132" s="1">
        <v>3.3187578256249997E-3</v>
      </c>
      <c r="C132" s="1">
        <v>1.656186459418732E-4</v>
      </c>
      <c r="D132" s="2">
        <v>0</v>
      </c>
      <c r="E132" s="2">
        <v>3.4843764715668732E-3</v>
      </c>
      <c r="F132" s="2">
        <v>0</v>
      </c>
      <c r="G132" s="2">
        <v>3.4843764715668732E-3</v>
      </c>
      <c r="H132" s="27">
        <v>0.45</v>
      </c>
      <c r="I132" s="2">
        <v>1.567969412205093E-3</v>
      </c>
      <c r="J132" s="2">
        <v>1.91640705936178E-3</v>
      </c>
      <c r="K132" s="3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2">
      <c r="A133" s="16">
        <v>46</v>
      </c>
      <c r="B133" s="1">
        <v>0.86074524225584448</v>
      </c>
      <c r="C133" s="1">
        <v>3.5981902554627288E-4</v>
      </c>
      <c r="D133" s="2">
        <v>0</v>
      </c>
      <c r="E133" s="2">
        <v>0.86110506128139075</v>
      </c>
      <c r="F133" s="2">
        <v>0</v>
      </c>
      <c r="G133" s="2">
        <v>0.86110506128139075</v>
      </c>
      <c r="H133" s="27">
        <v>0.3</v>
      </c>
      <c r="I133" s="2">
        <v>0.2583315183844172</v>
      </c>
      <c r="J133" s="2">
        <v>0.6027735428969736</v>
      </c>
      <c r="K133" s="38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2">
      <c r="A134" s="16">
        <v>47</v>
      </c>
      <c r="B134" s="1">
        <v>3666.1683302407287</v>
      </c>
      <c r="C134" s="1">
        <v>78.913623151727123</v>
      </c>
      <c r="D134" s="2">
        <v>548.45223001650459</v>
      </c>
      <c r="E134" s="2">
        <v>4293.5341834089604</v>
      </c>
      <c r="F134" s="2">
        <v>274.22611500825229</v>
      </c>
      <c r="G134" s="2">
        <v>4019.3080684007077</v>
      </c>
      <c r="H134" s="27">
        <v>0.08</v>
      </c>
      <c r="I134" s="2">
        <v>321.54464547205663</v>
      </c>
      <c r="J134" s="2">
        <v>3971.9895379369027</v>
      </c>
      <c r="K134" s="3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2">
      <c r="A135" s="16">
        <v>50</v>
      </c>
      <c r="B135" s="1">
        <v>22.859887816119173</v>
      </c>
      <c r="C135" s="1">
        <v>3.6282190179129487E-3</v>
      </c>
      <c r="D135" s="2">
        <v>16.233716147629615</v>
      </c>
      <c r="E135" s="2">
        <v>39.097232182766703</v>
      </c>
      <c r="F135" s="2">
        <v>8.1168580738148073</v>
      </c>
      <c r="G135" s="2">
        <v>30.980374108951885</v>
      </c>
      <c r="H135" s="27">
        <v>0.55000000000000004</v>
      </c>
      <c r="I135" s="2">
        <v>17.03920575992354</v>
      </c>
      <c r="J135" s="2">
        <v>22.058026422843163</v>
      </c>
      <c r="K135" s="38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13.5" thickBot="1" x14ac:dyDescent="0.25">
      <c r="A136" s="16"/>
      <c r="B136" s="29">
        <f t="shared" ref="B136:G136" si="0">SUM(B119:B135)</f>
        <v>5563.9654652190966</v>
      </c>
      <c r="C136" s="29">
        <f t="shared" si="0"/>
        <v>124.91935124159872</v>
      </c>
      <c r="D136" s="29">
        <f t="shared" si="0"/>
        <v>685.26911275302268</v>
      </c>
      <c r="E136" s="29">
        <f t="shared" si="0"/>
        <v>6374.1539292137186</v>
      </c>
      <c r="F136" s="29">
        <f t="shared" si="0"/>
        <v>342.63455637651134</v>
      </c>
      <c r="G136" s="29">
        <f t="shared" si="0"/>
        <v>6031.5193728372069</v>
      </c>
      <c r="H136" s="29" t="s">
        <v>14</v>
      </c>
      <c r="I136" s="29">
        <f>SUM(I119:I135)</f>
        <v>499.93268269138048</v>
      </c>
      <c r="J136" s="29">
        <f>SUM(J119:J135)</f>
        <v>5874.2212465223365</v>
      </c>
      <c r="K136" s="3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13.5" thickTop="1" x14ac:dyDescent="0.2">
      <c r="A137" s="16"/>
      <c r="B137" s="2"/>
      <c r="C137" s="2"/>
      <c r="D137" s="2"/>
      <c r="E137" s="2"/>
      <c r="F137" s="2"/>
      <c r="G137" s="30"/>
      <c r="H137" s="30"/>
      <c r="I137" s="30"/>
      <c r="J137" s="2"/>
      <c r="K137" s="38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13.5" thickBot="1" x14ac:dyDescent="0.25">
      <c r="A138" s="17" t="s">
        <v>17</v>
      </c>
      <c r="B138" s="31">
        <v>16.470125854737379</v>
      </c>
      <c r="C138" s="31">
        <v>0.34090016121354899</v>
      </c>
      <c r="D138" s="31">
        <v>0.15053821099999998</v>
      </c>
      <c r="E138" s="31">
        <v>17.477431375632278</v>
      </c>
      <c r="F138" s="31">
        <v>7.5269105499999989E-2</v>
      </c>
      <c r="G138" s="31">
        <v>17.402162270132276</v>
      </c>
      <c r="H138" s="32">
        <v>7.0000000000000007E-2</v>
      </c>
      <c r="I138" s="31">
        <v>1.2181513589092594</v>
      </c>
      <c r="J138" s="31">
        <v>16.259280016723018</v>
      </c>
      <c r="K138" s="3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13.5" thickTop="1" x14ac:dyDescent="0.2">
      <c r="A139" s="17"/>
      <c r="B139" s="2"/>
      <c r="C139" s="2"/>
      <c r="D139" s="2"/>
      <c r="E139" s="2"/>
      <c r="F139" s="2"/>
      <c r="G139" s="30"/>
      <c r="H139" s="30"/>
      <c r="I139" s="30"/>
      <c r="J139" s="2"/>
      <c r="K139" s="17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2">
      <c r="A140" s="17"/>
      <c r="B140" s="2"/>
      <c r="C140" s="2"/>
      <c r="D140" s="2"/>
      <c r="E140" s="33" t="s">
        <v>19</v>
      </c>
      <c r="F140" s="30"/>
      <c r="G140" s="30"/>
      <c r="H140" s="30"/>
      <c r="I140" s="24">
        <v>-4.1103010789542811</v>
      </c>
      <c r="J140" s="2"/>
      <c r="K140" s="17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2">
      <c r="A141" s="17"/>
      <c r="B141" s="2"/>
      <c r="C141" s="2"/>
      <c r="D141" s="2"/>
      <c r="E141" s="33" t="s">
        <v>20</v>
      </c>
      <c r="F141" s="30"/>
      <c r="G141" s="30"/>
      <c r="H141" s="30"/>
      <c r="I141" s="24">
        <v>-1.9</v>
      </c>
      <c r="J141" s="2"/>
      <c r="K141" s="26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13.5" thickBot="1" x14ac:dyDescent="0.25">
      <c r="A142" s="12"/>
      <c r="B142" s="30"/>
      <c r="C142" s="30"/>
      <c r="D142" s="30"/>
      <c r="E142" s="33" t="s">
        <v>21</v>
      </c>
      <c r="F142" s="30"/>
      <c r="G142" s="30"/>
      <c r="H142" s="30"/>
      <c r="I142" s="34">
        <f>SUM(I136:I141)</f>
        <v>495.14053297133546</v>
      </c>
      <c r="J142" s="30"/>
      <c r="K142" s="12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13.5" thickTop="1" x14ac:dyDescent="0.2">
      <c r="A143" s="12"/>
      <c r="B143" s="30"/>
      <c r="C143" s="30"/>
      <c r="D143" s="30"/>
      <c r="E143" s="30"/>
      <c r="F143" s="30"/>
      <c r="G143" s="30"/>
      <c r="H143" s="30"/>
      <c r="I143" s="30"/>
      <c r="J143" s="30"/>
      <c r="K143" s="12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x14ac:dyDescent="0.2">
      <c r="A144" s="13">
        <f>+A117+1</f>
        <v>2022</v>
      </c>
      <c r="B144" s="45" t="s">
        <v>4</v>
      </c>
      <c r="C144" s="35" t="s">
        <v>5</v>
      </c>
      <c r="D144" s="45" t="s">
        <v>6</v>
      </c>
      <c r="E144" s="45" t="s">
        <v>7</v>
      </c>
      <c r="F144" s="45" t="s">
        <v>8</v>
      </c>
      <c r="G144" s="45" t="s">
        <v>9</v>
      </c>
      <c r="H144" s="30"/>
      <c r="I144" s="45" t="s">
        <v>10</v>
      </c>
      <c r="J144" s="30"/>
      <c r="K144" s="12"/>
      <c r="M144" s="7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13" x14ac:dyDescent="0.2">
      <c r="A145" s="15" t="s">
        <v>11</v>
      </c>
      <c r="B145" s="46"/>
      <c r="C145" s="36" t="s">
        <v>12</v>
      </c>
      <c r="D145" s="46"/>
      <c r="E145" s="46"/>
      <c r="F145" s="46"/>
      <c r="G145" s="46"/>
      <c r="H145" s="36" t="s">
        <v>13</v>
      </c>
      <c r="I145" s="46"/>
      <c r="J145" s="30"/>
      <c r="K145" s="25"/>
      <c r="M145" s="8"/>
    </row>
    <row r="146" spans="1:13" x14ac:dyDescent="0.2">
      <c r="A146" s="16">
        <v>1</v>
      </c>
      <c r="B146" s="1">
        <v>1370.8697779210459</v>
      </c>
      <c r="C146" s="1">
        <v>32.718068671461587</v>
      </c>
      <c r="D146" s="1">
        <v>1403.587846592507</v>
      </c>
      <c r="E146" s="1">
        <v>16.359034335730794</v>
      </c>
      <c r="F146" s="1">
        <v>1387.2288122567763</v>
      </c>
      <c r="G146" s="27">
        <v>0.04</v>
      </c>
      <c r="H146" s="1">
        <v>55.489152490271046</v>
      </c>
      <c r="I146" s="2">
        <v>1348.0986941022359</v>
      </c>
      <c r="J146" s="30"/>
      <c r="K146" s="25"/>
      <c r="M146" s="1"/>
    </row>
    <row r="147" spans="1:13" x14ac:dyDescent="0.2">
      <c r="A147" s="16">
        <v>2</v>
      </c>
      <c r="B147" s="1">
        <v>166.71235769702241</v>
      </c>
      <c r="C147" s="1">
        <v>0</v>
      </c>
      <c r="D147" s="1">
        <v>166.71235769702241</v>
      </c>
      <c r="E147" s="1">
        <v>0</v>
      </c>
      <c r="F147" s="1">
        <v>166.71235769702241</v>
      </c>
      <c r="G147" s="27">
        <v>0.06</v>
      </c>
      <c r="H147" s="1">
        <v>10.002741461821344</v>
      </c>
      <c r="I147" s="2">
        <v>156.70961623520105</v>
      </c>
      <c r="J147" s="30"/>
      <c r="K147" s="25"/>
      <c r="M147" s="1"/>
    </row>
    <row r="148" spans="1:13" x14ac:dyDescent="0.2">
      <c r="A148" s="16">
        <v>3</v>
      </c>
      <c r="B148" s="1">
        <v>9.6750374465861473</v>
      </c>
      <c r="C148" s="1">
        <v>0</v>
      </c>
      <c r="D148" s="1">
        <v>9.6750374465861473</v>
      </c>
      <c r="E148" s="1">
        <v>0</v>
      </c>
      <c r="F148" s="1">
        <v>9.6750374465861473</v>
      </c>
      <c r="G148" s="27">
        <v>0.05</v>
      </c>
      <c r="H148" s="1">
        <v>0.48375187232930739</v>
      </c>
      <c r="I148" s="2">
        <v>9.19128557425684</v>
      </c>
      <c r="J148" s="30"/>
      <c r="K148" s="25"/>
      <c r="M148" s="1"/>
    </row>
    <row r="149" spans="1:13" x14ac:dyDescent="0.2">
      <c r="A149" s="16">
        <v>6</v>
      </c>
      <c r="B149" s="1">
        <v>10.982230691251804</v>
      </c>
      <c r="C149" s="1">
        <v>0</v>
      </c>
      <c r="D149" s="1">
        <v>10.982230691251804</v>
      </c>
      <c r="E149" s="1">
        <v>0</v>
      </c>
      <c r="F149" s="1">
        <v>10.982230691251804</v>
      </c>
      <c r="G149" s="27">
        <v>0.1</v>
      </c>
      <c r="H149" s="1">
        <v>1.0982230691251804</v>
      </c>
      <c r="I149" s="2">
        <v>9.8840076221266226</v>
      </c>
      <c r="J149" s="30"/>
      <c r="K149" s="25"/>
      <c r="M149" s="1"/>
    </row>
    <row r="150" spans="1:13" x14ac:dyDescent="0.2">
      <c r="A150" s="16">
        <v>8</v>
      </c>
      <c r="B150" s="1">
        <v>138.22672489568271</v>
      </c>
      <c r="C150" s="1">
        <v>48.782600384933993</v>
      </c>
      <c r="D150" s="1">
        <v>187.00932528061671</v>
      </c>
      <c r="E150" s="1">
        <v>24.391300192466996</v>
      </c>
      <c r="F150" s="1">
        <v>162.61802508814969</v>
      </c>
      <c r="G150" s="27">
        <v>0.2</v>
      </c>
      <c r="H150" s="1">
        <v>32.52360501762994</v>
      </c>
      <c r="I150" s="2">
        <v>154.48572026298675</v>
      </c>
      <c r="J150" s="30"/>
      <c r="K150" s="25"/>
      <c r="M150" s="1"/>
    </row>
    <row r="151" spans="1:13" x14ac:dyDescent="0.2">
      <c r="A151" s="16">
        <v>9</v>
      </c>
      <c r="B151" s="1">
        <v>0.36386443872070312</v>
      </c>
      <c r="C151" s="1">
        <v>0</v>
      </c>
      <c r="D151" s="1">
        <v>0.36386443872070312</v>
      </c>
      <c r="E151" s="1">
        <v>0</v>
      </c>
      <c r="F151" s="1">
        <v>0.36386443872070312</v>
      </c>
      <c r="G151" s="27">
        <v>0.25</v>
      </c>
      <c r="H151" s="1">
        <v>9.096610968017578E-2</v>
      </c>
      <c r="I151" s="2">
        <v>0.27289832904052735</v>
      </c>
      <c r="J151" s="30"/>
      <c r="K151" s="25"/>
      <c r="M151" s="1"/>
    </row>
    <row r="152" spans="1:13" x14ac:dyDescent="0.2">
      <c r="A152" s="16">
        <v>10</v>
      </c>
      <c r="B152" s="1">
        <v>100.95143228752364</v>
      </c>
      <c r="C152" s="1">
        <v>37.774290315659364</v>
      </c>
      <c r="D152" s="1">
        <v>138.72572260318302</v>
      </c>
      <c r="E152" s="1">
        <v>18.887145157829682</v>
      </c>
      <c r="F152" s="1">
        <v>119.83857744535335</v>
      </c>
      <c r="G152" s="27">
        <v>0.3</v>
      </c>
      <c r="H152" s="1">
        <v>35.951573233606005</v>
      </c>
      <c r="I152" s="2">
        <v>102.774149369577</v>
      </c>
      <c r="J152" s="30"/>
      <c r="K152" s="25"/>
      <c r="M152" s="1"/>
    </row>
    <row r="153" spans="1:13" x14ac:dyDescent="0.2">
      <c r="A153" s="16">
        <v>12</v>
      </c>
      <c r="B153" s="1">
        <v>10.195133017478934</v>
      </c>
      <c r="C153" s="1">
        <v>28.348650456715365</v>
      </c>
      <c r="D153" s="1">
        <v>38.543783474194299</v>
      </c>
      <c r="E153" s="1">
        <v>14.174325228357683</v>
      </c>
      <c r="F153" s="1">
        <v>24.369458245836611</v>
      </c>
      <c r="G153" s="27">
        <v>1</v>
      </c>
      <c r="H153" s="1">
        <v>24.369458245836611</v>
      </c>
      <c r="I153" s="2">
        <v>14.174325228357688</v>
      </c>
      <c r="J153" s="30"/>
      <c r="K153" s="25"/>
      <c r="M153" s="1"/>
    </row>
    <row r="154" spans="1:13" x14ac:dyDescent="0.2">
      <c r="A154" s="16">
        <v>13</v>
      </c>
      <c r="B154" s="1">
        <v>33.703019418503864</v>
      </c>
      <c r="C154" s="1">
        <v>6.9854872044548681</v>
      </c>
      <c r="D154" s="1">
        <v>40.688506622958734</v>
      </c>
      <c r="E154" s="1">
        <v>3.4927436022274341</v>
      </c>
      <c r="F154" s="1">
        <v>37.195763020731299</v>
      </c>
      <c r="G154" s="28">
        <v>0</v>
      </c>
      <c r="H154" s="1">
        <v>4.3759309074351647</v>
      </c>
      <c r="I154" s="2">
        <v>36.312575715523572</v>
      </c>
      <c r="J154" s="30"/>
      <c r="K154" s="25"/>
      <c r="M154" s="1"/>
    </row>
    <row r="155" spans="1:13" x14ac:dyDescent="0.2">
      <c r="A155" s="16">
        <v>14</v>
      </c>
      <c r="B155" s="1">
        <v>1.256881886143677</v>
      </c>
      <c r="C155" s="1">
        <v>0</v>
      </c>
      <c r="D155" s="1">
        <v>1.256881886143677</v>
      </c>
      <c r="E155" s="1">
        <v>0</v>
      </c>
      <c r="F155" s="1">
        <v>1.256881886143677</v>
      </c>
      <c r="G155" s="28">
        <v>0</v>
      </c>
      <c r="H155" s="1">
        <v>0.11834699999999999</v>
      </c>
      <c r="I155" s="2">
        <v>1.138534886143677</v>
      </c>
      <c r="J155" s="30"/>
      <c r="K155" s="25"/>
      <c r="M155" s="1"/>
    </row>
    <row r="156" spans="1:13" x14ac:dyDescent="0.2">
      <c r="A156" s="17">
        <v>14.1</v>
      </c>
      <c r="B156" s="1">
        <v>25.609500702598304</v>
      </c>
      <c r="C156" s="1">
        <v>5.9501023382112921</v>
      </c>
      <c r="D156" s="1">
        <v>31.559603040809595</v>
      </c>
      <c r="E156" s="1">
        <v>2.975051169105646</v>
      </c>
      <c r="F156" s="1">
        <v>28.584551871703944</v>
      </c>
      <c r="G156" s="27">
        <v>0.05</v>
      </c>
      <c r="H156" s="1">
        <v>1.4292275935851972</v>
      </c>
      <c r="I156" s="2">
        <v>30.130375447224399</v>
      </c>
      <c r="J156" s="30"/>
      <c r="K156" s="25"/>
      <c r="M156" s="1"/>
    </row>
    <row r="157" spans="1:13" x14ac:dyDescent="0.2">
      <c r="A157" s="16">
        <v>17</v>
      </c>
      <c r="B157" s="1">
        <v>10.89819777531044</v>
      </c>
      <c r="C157" s="1">
        <v>0</v>
      </c>
      <c r="D157" s="1">
        <v>10.89819777531044</v>
      </c>
      <c r="E157" s="1">
        <v>0</v>
      </c>
      <c r="F157" s="1">
        <v>10.89819777531044</v>
      </c>
      <c r="G157" s="27">
        <v>0.08</v>
      </c>
      <c r="H157" s="1">
        <v>0.87185582202483514</v>
      </c>
      <c r="I157" s="2">
        <v>10.026341953285604</v>
      </c>
      <c r="J157" s="30"/>
      <c r="K157" s="25"/>
      <c r="M157" s="1"/>
    </row>
    <row r="158" spans="1:13" x14ac:dyDescent="0.2">
      <c r="A158" s="16">
        <v>42</v>
      </c>
      <c r="B158" s="1">
        <v>0.12483403476635806</v>
      </c>
      <c r="C158" s="1">
        <v>0</v>
      </c>
      <c r="D158" s="1">
        <v>0.12483403476635806</v>
      </c>
      <c r="E158" s="1">
        <v>0</v>
      </c>
      <c r="F158" s="1">
        <v>0.12483403476635806</v>
      </c>
      <c r="G158" s="27">
        <v>0.12</v>
      </c>
      <c r="H158" s="1">
        <v>1.4980084171962966E-2</v>
      </c>
      <c r="I158" s="2">
        <v>0.10985395059439509</v>
      </c>
      <c r="J158" s="30"/>
      <c r="K158" s="25"/>
      <c r="M158" s="1"/>
    </row>
    <row r="159" spans="1:13" x14ac:dyDescent="0.2">
      <c r="A159" s="16">
        <v>45</v>
      </c>
      <c r="B159" s="1">
        <v>1.91640705936178E-3</v>
      </c>
      <c r="C159" s="1">
        <v>0</v>
      </c>
      <c r="D159" s="1">
        <v>1.91640705936178E-3</v>
      </c>
      <c r="E159" s="1">
        <v>0</v>
      </c>
      <c r="F159" s="1">
        <v>1.91640705936178E-3</v>
      </c>
      <c r="G159" s="27">
        <v>0.45</v>
      </c>
      <c r="H159" s="1">
        <v>8.6238317671280095E-4</v>
      </c>
      <c r="I159" s="2">
        <v>1.0540238826489789E-3</v>
      </c>
      <c r="J159" s="30"/>
      <c r="K159" s="25"/>
      <c r="M159" s="5"/>
    </row>
    <row r="160" spans="1:13" x14ac:dyDescent="0.2">
      <c r="A160" s="16">
        <v>46</v>
      </c>
      <c r="B160" s="1">
        <v>0.6027735428969736</v>
      </c>
      <c r="C160" s="1">
        <v>0</v>
      </c>
      <c r="D160" s="1">
        <v>0.6027735428969736</v>
      </c>
      <c r="E160" s="1">
        <v>0</v>
      </c>
      <c r="F160" s="1">
        <v>0.6027735428969736</v>
      </c>
      <c r="G160" s="27">
        <v>0.3</v>
      </c>
      <c r="H160" s="1">
        <v>0.18083206286909204</v>
      </c>
      <c r="I160" s="2">
        <v>0.42194148002788151</v>
      </c>
      <c r="J160" s="30"/>
      <c r="K160" s="25"/>
      <c r="M160" s="5"/>
    </row>
    <row r="161" spans="1:13" x14ac:dyDescent="0.2">
      <c r="A161" s="16">
        <v>47</v>
      </c>
      <c r="B161" s="1">
        <v>3971.9895379369027</v>
      </c>
      <c r="C161" s="1">
        <v>576.71384214832494</v>
      </c>
      <c r="D161" s="1">
        <v>4548.7033800852287</v>
      </c>
      <c r="E161" s="1">
        <v>288.35692107416247</v>
      </c>
      <c r="F161" s="1">
        <v>4260.3464590110652</v>
      </c>
      <c r="G161" s="27">
        <v>0.08</v>
      </c>
      <c r="H161" s="1">
        <v>340.82771672088518</v>
      </c>
      <c r="I161" s="2">
        <v>4207.8756633643425</v>
      </c>
      <c r="J161" s="30"/>
      <c r="K161" s="25"/>
      <c r="M161" s="5"/>
    </row>
    <row r="162" spans="1:13" x14ac:dyDescent="0.2">
      <c r="A162" s="16">
        <v>50</v>
      </c>
      <c r="B162" s="1">
        <v>22.058026422843163</v>
      </c>
      <c r="C162" s="1">
        <v>24.984316154255598</v>
      </c>
      <c r="D162" s="1">
        <v>47.042342577098758</v>
      </c>
      <c r="E162" s="1">
        <v>12.492158077127799</v>
      </c>
      <c r="F162" s="37">
        <v>34.550184499970953</v>
      </c>
      <c r="G162" s="27">
        <v>0.55000000000000004</v>
      </c>
      <c r="H162" s="1">
        <v>19.002601474984026</v>
      </c>
      <c r="I162" s="2">
        <v>28.039741102114732</v>
      </c>
      <c r="J162" s="30"/>
      <c r="K162" s="25"/>
      <c r="M162" s="5"/>
    </row>
    <row r="163" spans="1:13" ht="13.5" thickBot="1" x14ac:dyDescent="0.25">
      <c r="A163" s="16"/>
      <c r="B163" s="29">
        <f>SUM(B146:B162)</f>
        <v>5874.2212465223365</v>
      </c>
      <c r="C163" s="29">
        <f>SUM(C146:C162)</f>
        <v>762.25735767401693</v>
      </c>
      <c r="D163" s="29">
        <f>SUM(D146:D162)</f>
        <v>6636.4786041963544</v>
      </c>
      <c r="E163" s="29">
        <f>SUM(E146:E162)</f>
        <v>381.12867883700847</v>
      </c>
      <c r="F163" s="29">
        <f>SUM(F146:F162)</f>
        <v>6255.3499253593445</v>
      </c>
      <c r="G163" s="29"/>
      <c r="H163" s="29">
        <f>SUM(H146:H162)</f>
        <v>526.83182554943176</v>
      </c>
      <c r="I163" s="29">
        <f>SUM(I146:I162)</f>
        <v>6109.646778646922</v>
      </c>
      <c r="J163" s="30"/>
      <c r="K163" s="12"/>
      <c r="M163" s="5"/>
    </row>
    <row r="164" spans="1:13" ht="13.5" thickTop="1" x14ac:dyDescent="0.2">
      <c r="A164" s="16"/>
      <c r="B164" s="2"/>
      <c r="C164" s="2"/>
      <c r="D164" s="2"/>
      <c r="E164" s="2"/>
      <c r="F164" s="30"/>
      <c r="G164" s="30"/>
      <c r="H164" s="30"/>
      <c r="I164" s="2"/>
      <c r="J164" s="30"/>
      <c r="K164" s="12"/>
      <c r="M164" s="6"/>
    </row>
    <row r="165" spans="1:13" ht="13.5" thickBot="1" x14ac:dyDescent="0.25">
      <c r="A165" s="17" t="s">
        <v>17</v>
      </c>
      <c r="B165" s="31">
        <v>16.259280016723018</v>
      </c>
      <c r="C165" s="31">
        <v>0.15160447521999998</v>
      </c>
      <c r="D165" s="31">
        <v>16.410884491943015</v>
      </c>
      <c r="E165" s="31">
        <v>7.5802237609999989E-2</v>
      </c>
      <c r="F165" s="31">
        <v>16.335082254333017</v>
      </c>
      <c r="G165" s="32">
        <v>7.0000000000000007E-2</v>
      </c>
      <c r="H165" s="31">
        <v>1.1434557578033113</v>
      </c>
      <c r="I165" s="31">
        <v>15.267428734139706</v>
      </c>
      <c r="J165" s="30"/>
      <c r="K165" s="25"/>
      <c r="M165" s="6"/>
    </row>
    <row r="166" spans="1:13" ht="13.5" thickTop="1" x14ac:dyDescent="0.2">
      <c r="A166" s="12"/>
      <c r="B166" s="30"/>
      <c r="C166" s="2"/>
      <c r="D166" s="2"/>
      <c r="E166" s="2"/>
      <c r="F166" s="30"/>
      <c r="G166" s="30"/>
      <c r="H166" s="30"/>
      <c r="I166" s="2"/>
      <c r="J166" s="12"/>
      <c r="K166" s="12"/>
      <c r="L166" s="2"/>
      <c r="M166" s="6"/>
    </row>
    <row r="167" spans="1:13" x14ac:dyDescent="0.2">
      <c r="A167" s="12"/>
      <c r="B167" s="30"/>
      <c r="C167" s="2"/>
      <c r="D167" s="2"/>
      <c r="E167" s="33" t="s">
        <v>19</v>
      </c>
      <c r="F167" s="30"/>
      <c r="G167" s="30"/>
      <c r="H167" s="24">
        <v>-4.0577664008696539</v>
      </c>
      <c r="I167" s="2"/>
      <c r="J167" s="12"/>
      <c r="K167" s="12"/>
      <c r="L167" s="2"/>
      <c r="M167" s="6"/>
    </row>
    <row r="168" spans="1:13" x14ac:dyDescent="0.2">
      <c r="A168" s="12"/>
      <c r="B168" s="30"/>
      <c r="C168" s="2"/>
      <c r="D168" s="2"/>
      <c r="E168" s="33" t="s">
        <v>20</v>
      </c>
      <c r="F168" s="30"/>
      <c r="G168" s="30"/>
      <c r="H168" s="24">
        <v>-1.7</v>
      </c>
      <c r="I168" s="2"/>
      <c r="J168" s="12"/>
      <c r="K168" s="25"/>
      <c r="L168" s="2"/>
      <c r="M168" s="6"/>
    </row>
    <row r="169" spans="1:13" ht="13.5" thickBot="1" x14ac:dyDescent="0.25">
      <c r="A169" s="12"/>
      <c r="B169" s="12"/>
      <c r="C169" s="12"/>
      <c r="D169" s="12"/>
      <c r="E169" s="19" t="s">
        <v>21</v>
      </c>
      <c r="F169" s="12"/>
      <c r="G169" s="12"/>
      <c r="H169" s="20">
        <f>SUM(H163:H168)</f>
        <v>522.2175149063653</v>
      </c>
      <c r="I169" s="12"/>
      <c r="J169" s="12"/>
      <c r="K169" s="12"/>
      <c r="M169" s="3"/>
    </row>
    <row r="170" spans="1:13" ht="13.5" thickTop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</sheetData>
  <mergeCells count="54">
    <mergeCell ref="D63:D64"/>
    <mergeCell ref="E63:E64"/>
    <mergeCell ref="J117:J118"/>
    <mergeCell ref="B144:B145"/>
    <mergeCell ref="D144:D145"/>
    <mergeCell ref="E144:E145"/>
    <mergeCell ref="F144:F145"/>
    <mergeCell ref="G144:G145"/>
    <mergeCell ref="I144:I145"/>
    <mergeCell ref="G90:G91"/>
    <mergeCell ref="I90:I91"/>
    <mergeCell ref="B117:B118"/>
    <mergeCell ref="C117:C118"/>
    <mergeCell ref="E117:E118"/>
    <mergeCell ref="F117:F118"/>
    <mergeCell ref="G117:G118"/>
    <mergeCell ref="H117:H118"/>
    <mergeCell ref="B90:B91"/>
    <mergeCell ref="D90:D91"/>
    <mergeCell ref="E90:E91"/>
    <mergeCell ref="F90:F91"/>
    <mergeCell ref="F63:F64"/>
    <mergeCell ref="G63:G64"/>
    <mergeCell ref="I8:I9"/>
    <mergeCell ref="B36:B37"/>
    <mergeCell ref="D36:D37"/>
    <mergeCell ref="E36:E37"/>
    <mergeCell ref="F36:F37"/>
    <mergeCell ref="B8:B9"/>
    <mergeCell ref="D8:D9"/>
    <mergeCell ref="E8:E9"/>
    <mergeCell ref="F8:F9"/>
    <mergeCell ref="G8:G9"/>
    <mergeCell ref="G36:G37"/>
    <mergeCell ref="I36:I37"/>
    <mergeCell ref="I63:I64"/>
    <mergeCell ref="B63:B64"/>
    <mergeCell ref="A6:I6"/>
    <mergeCell ref="A1:I1"/>
    <mergeCell ref="A2:I2"/>
    <mergeCell ref="A3:I3"/>
    <mergeCell ref="A4:I4"/>
    <mergeCell ref="A5:I5"/>
    <mergeCell ref="K117:K118"/>
    <mergeCell ref="K119:K120"/>
    <mergeCell ref="K121:K122"/>
    <mergeCell ref="K123:K124"/>
    <mergeCell ref="K125:K126"/>
    <mergeCell ref="K137:K138"/>
    <mergeCell ref="K127:K128"/>
    <mergeCell ref="K129:K130"/>
    <mergeCell ref="K131:K132"/>
    <mergeCell ref="K133:K134"/>
    <mergeCell ref="K135:K136"/>
  </mergeCells>
  <pageMargins left="0.7" right="0.7" top="1.25" bottom="0.75" header="0.3" footer="0.3"/>
  <pageSetup scale="70" orientation="portrait" r:id="rId1"/>
  <headerFooter>
    <oddHeader xml:space="preserve">&amp;R&amp;"Times New Roman,Regular"&amp;12Updated: 2017-06-07
EB-2017-0049
Exhibit C1-7-2
Attachment 2
Page &amp;P of &amp;N
</oddHeader>
  </headerFooter>
  <rowBreaks count="2" manualBreakCount="2">
    <brk id="61" max="10" man="1"/>
    <brk id="115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07</Tab>
    <Issue_x0020_Date xmlns="f9175001-c430-4d57-adde-c1c10539e919">2017-06-07T00:00:00-04:00</Issue_x0020_Date>
    <Dir_Approved xmlns="9fda2e78-8e3f-49d4-9e97-25a6337a81ff">true</Dir_Approved>
    <Witness xmlns="6cd78a55-9298-4f12-88a0-08be2e2ac8f0">Glendy Cheung</Witness>
    <RA_Approved xmlns="9fda2e78-8e3f-49d4-9e97-25a6337a81ff">true</RA_Approved>
    <Shell_Created xmlns="9fda2e78-8e3f-49d4-9e97-25a6337a81ff">false</Shell_Created>
    <RA_x0020_Contact xmlns="31a38067-a042-4e0e-9037-517587b10700">Uri Akselrud</RA_x0020_Contact>
    <Primary_Author xmlns="9fda2e78-8e3f-49d4-9e97-25a6337a81ff">
      <UserInfo>
        <DisplayName/>
        <AccountId xsi:nil="true"/>
        <AccountType/>
      </UserInfo>
    </Primary_Author>
    <Exhibit xmlns="c177ebce-ba5d-4f17-87d0-6a1c56acc62b">C1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Legal xmlns="6cd78a55-9298-4f12-88a0-08be2e2ac8f0">false</Legal>
    <Schedule xmlns="c177ebce-ba5d-4f17-87d0-6a1c56acc62b">2</Schedule>
    <Filing_x0020_Status xmlns="ea909525-6dd5-47d7-9eed-71e77e5cedc6">Blue Page Formatting Complete</Filing_x0020_Status>
    <Dir_Contact xmlns="9fda2e78-8e3f-49d4-9e97-25a6337a81ff">Karen Taylor</Dir_Contact>
    <Hydro_x0020_One_x0020_Data_x0020_Classification xmlns="f0af1d65-dfd0-4b99-b523-def3a954563f">Internal Use (Only Internal information is not for release to the public)</Hydro_x0020_One_x0020_Data_x0020_Classification>
    <Strategic_x003f_ xmlns="9fda2e78-8e3f-49d4-9e97-25a6337a81ff">false</Strategic_x003f_>
    <SR_Approved xmlns="9fda2e78-8e3f-49d4-9e97-25a6337a81ff">false</SR_Approved>
    <BP_x0020_Update xmlns="6cd78a55-9298-4f12-88a0-08be2e2ac8f0">Yes</BP_x0020_Update>
  </documentManagement>
</p:properties>
</file>

<file path=customXml/item2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FD0F57-2504-4819-9E1E-2E8A044ED737}">
  <ds:schemaRefs>
    <ds:schemaRef ds:uri="f9175001-c430-4d57-adde-c1c10539e919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ea909525-6dd5-47d7-9eed-71e77e5cedc6"/>
    <ds:schemaRef ds:uri="6cd78a55-9298-4f12-88a0-08be2e2ac8f0"/>
    <ds:schemaRef ds:uri="9fda2e78-8e3f-49d4-9e97-25a6337a81ff"/>
    <ds:schemaRef ds:uri="http://schemas.openxmlformats.org/package/2006/metadata/core-properties"/>
    <ds:schemaRef ds:uri="http://schemas.microsoft.com/office/2006/documentManagement/types"/>
    <ds:schemaRef ds:uri="f0af1d65-dfd0-4b99-b523-def3a954563f"/>
    <ds:schemaRef ds:uri="http://www.w3.org/XML/1998/namespace"/>
    <ds:schemaRef ds:uri="31a38067-a042-4e0e-9037-517587b10700"/>
    <ds:schemaRef ds:uri="c177ebce-ba5d-4f17-87d0-6a1c56acc62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D3B83C-40C0-4F0C-8AF6-3CA17DA8D51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32019CB-CADF-470F-83C4-D1FF4E7C73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654AB0-EE5F-43E2-B30C-76DF960CA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C1-07-02-02</vt:lpstr>
      <vt:lpstr>'C1-07-02-02'!Print_Area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Cost Allowance (2017 - 2022)</dc:title>
  <dc:creator>Uri AKSELRUD</dc:creator>
  <cp:lastModifiedBy>GAUVREAU Diane</cp:lastModifiedBy>
  <cp:lastPrinted>2017-06-04T20:20:30Z</cp:lastPrinted>
  <dcterms:created xsi:type="dcterms:W3CDTF">2017-01-25T18:41:46Z</dcterms:created>
  <dcterms:modified xsi:type="dcterms:W3CDTF">2017-06-04T20:20:33Z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65600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Initial_Stage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