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1580" yWindow="-60" windowWidth="12030" windowHeight="10095" tabRatio="747"/>
  </bookViews>
  <sheets>
    <sheet name="2018" sheetId="4" r:id="rId1"/>
    <sheet name="2019" sheetId="5" r:id="rId2"/>
    <sheet name="2020" sheetId="6" r:id="rId3"/>
    <sheet name="2021" sheetId="7" r:id="rId4"/>
    <sheet name="2022" sheetId="8" r:id="rId5"/>
  </sheets>
  <definedNames>
    <definedName name="_xlnm.Print_Area" localSheetId="0">'2018'!$A$3:$AC$35</definedName>
    <definedName name="_xlnm.Print_Area" localSheetId="1">'2019'!$A$3:$AA$36</definedName>
    <definedName name="_xlnm.Print_Area" localSheetId="2">'2020'!$A$3:$AA$35</definedName>
    <definedName name="_xlnm.Print_Area" localSheetId="3">'2021'!$A$3:$AA$40</definedName>
    <definedName name="_xlnm.Print_Area" localSheetId="4">'2022'!$A$3:$AA$41</definedName>
  </definedNames>
  <calcPr calcId="145621"/>
</workbook>
</file>

<file path=xl/calcChain.xml><?xml version="1.0" encoding="utf-8"?>
<calcChain xmlns="http://schemas.openxmlformats.org/spreadsheetml/2006/main">
  <c r="H24" i="4" l="1"/>
  <c r="I12" i="4" l="1"/>
  <c r="I20" i="4"/>
  <c r="I13" i="4"/>
  <c r="I21" i="4"/>
  <c r="I14" i="4"/>
  <c r="I22" i="4"/>
  <c r="I15" i="4"/>
  <c r="I10" i="4"/>
  <c r="I16" i="4"/>
  <c r="I17" i="4"/>
  <c r="I18" i="4"/>
  <c r="I11" i="4"/>
  <c r="I19" i="4"/>
  <c r="I24" i="4" l="1"/>
  <c r="AA28" i="7" l="1"/>
  <c r="I28" i="7"/>
  <c r="I26" i="7"/>
  <c r="AA25" i="7"/>
  <c r="I24" i="7"/>
  <c r="I22" i="7"/>
  <c r="AA21" i="7"/>
  <c r="I20" i="7"/>
  <c r="I18" i="7"/>
  <c r="AA17" i="7"/>
  <c r="I17" i="7"/>
  <c r="AA15" i="7"/>
  <c r="I14" i="7"/>
  <c r="I12" i="7"/>
  <c r="I10" i="7"/>
  <c r="I16" i="7" l="1"/>
  <c r="I19" i="7"/>
  <c r="I21" i="7"/>
  <c r="I23" i="7"/>
  <c r="I25" i="7"/>
  <c r="I11" i="7"/>
  <c r="I13" i="7"/>
  <c r="I15" i="7"/>
  <c r="I27" i="7"/>
  <c r="I30" i="7" l="1"/>
  <c r="AA15" i="6"/>
  <c r="AA17" i="6"/>
  <c r="AA21" i="6"/>
  <c r="T24" i="6" l="1"/>
  <c r="V24" i="6"/>
  <c r="AA17" i="5"/>
  <c r="AA21" i="5"/>
  <c r="AC21" i="4" l="1"/>
  <c r="C24" i="4" l="1"/>
  <c r="K21" i="4" l="1"/>
  <c r="K15" i="4"/>
  <c r="K18" i="4"/>
  <c r="K12" i="4"/>
  <c r="K19" i="4"/>
  <c r="K22" i="4"/>
  <c r="K13" i="4"/>
  <c r="K16" i="4"/>
  <c r="K10" i="4"/>
  <c r="K20" i="4"/>
  <c r="K17" i="4"/>
  <c r="K11" i="4"/>
  <c r="K14" i="4"/>
  <c r="K24" i="4" l="1"/>
  <c r="AC17" i="4" l="1"/>
  <c r="AC15" i="4" l="1"/>
  <c r="V24" i="4" l="1"/>
  <c r="X24" i="4" l="1"/>
  <c r="AA25" i="8" l="1"/>
  <c r="J30" i="8" l="1"/>
  <c r="I30" i="8"/>
  <c r="F30" i="8"/>
  <c r="G30" i="8"/>
  <c r="C30" i="8"/>
  <c r="D30" i="8"/>
  <c r="E30" i="8"/>
  <c r="H30" i="8"/>
  <c r="K30" i="8"/>
  <c r="P30" i="8" l="1"/>
  <c r="AA15" i="8"/>
  <c r="AA21" i="8"/>
  <c r="AA17" i="8"/>
  <c r="P30" i="7"/>
  <c r="AA28" i="8" l="1"/>
  <c r="T30" i="8" l="1"/>
  <c r="V30" i="8" l="1"/>
  <c r="T30" i="7" l="1"/>
  <c r="V30" i="7"/>
  <c r="AA15" i="5" l="1"/>
</calcChain>
</file>

<file path=xl/sharedStrings.xml><?xml version="1.0" encoding="utf-8"?>
<sst xmlns="http://schemas.openxmlformats.org/spreadsheetml/2006/main" count="381" uniqueCount="121">
  <si>
    <t>GWh</t>
  </si>
  <si>
    <t>kWs</t>
  </si>
  <si>
    <t>Revenue</t>
  </si>
  <si>
    <t>Alloc Cost</t>
  </si>
  <si>
    <t>Misc Rev</t>
  </si>
  <si>
    <t>Shifted Rev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</si>
  <si>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</si>
  <si>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</si>
  <si>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</si>
  <si>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</si>
  <si>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</si>
  <si>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</si>
  <si>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</si>
  <si>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</si>
  <si>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</si>
  <si>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</si>
  <si>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ST</t>
  </si>
  <si>
    <t>Total Rev</t>
  </si>
  <si>
    <t>USL</t>
  </si>
  <si>
    <t>R/C Ratio from the CAM</t>
  </si>
  <si>
    <t>Fixed Rev %</t>
  </si>
  <si>
    <t>Number of Customers</t>
  </si>
  <si>
    <t>DGen</t>
  </si>
  <si>
    <t>Total Rev Req</t>
  </si>
  <si>
    <t>Total rev to be collected</t>
  </si>
  <si>
    <t>Revenue from Rates</t>
  </si>
  <si>
    <t>% Change in revenue from rates</t>
  </si>
  <si>
    <t>Volumetric Charge ($/kW)</t>
  </si>
  <si>
    <t>Fixed Charge ($/month)</t>
  </si>
  <si>
    <t>Revenue from Fixed Charge</t>
  </si>
  <si>
    <t>Revenue from Volumetric Charge</t>
  </si>
  <si>
    <t>Rate Class</t>
  </si>
  <si>
    <t>Annual Increase in Fixed Charge</t>
  </si>
  <si>
    <t>Phase-in Period (Remaining Years)</t>
  </si>
  <si>
    <t>2017 R/C Ratio</t>
  </si>
  <si>
    <t>Target 2018 R/C Ratio</t>
  </si>
  <si>
    <t>2017 Current Fixed Charge</t>
  </si>
  <si>
    <t>2018 All-Fixed Charge</t>
  </si>
  <si>
    <t>2018 Proposed Fixed Charge</t>
  </si>
  <si>
    <t>2018 Rate Design Including 3rd Year of Phase-in to All-Fixed Rates</t>
  </si>
  <si>
    <t>2018 Revenue</t>
  </si>
  <si>
    <t>2018 R/C Ratio</t>
  </si>
  <si>
    <t>Target 2019 R/C Ratio</t>
  </si>
  <si>
    <t>2019 Adjustments (from 2018 Revenue Requirement) by Rate Class</t>
  </si>
  <si>
    <t>%</t>
  </si>
  <si>
    <t>Revenue Requirement**</t>
  </si>
  <si>
    <t>Misc Revenue</t>
  </si>
  <si>
    <t xml:space="preserve">** 2018: Revenue with 2018 rates and 2019 charge determinants
</t>
  </si>
  <si>
    <t xml:space="preserve">    2019: 2019 Revenue before rate design adjustments </t>
  </si>
  <si>
    <t>2018 Current Fixed Charge</t>
  </si>
  <si>
    <t>2019 All-Fixed Charge</t>
  </si>
  <si>
    <t>2019 Proposed Fixed Charge</t>
  </si>
  <si>
    <t>2019 Rate Design Including 4th Year of Phase-in to All-Fixed Rates</t>
  </si>
  <si>
    <t>2019 Revenue</t>
  </si>
  <si>
    <t>2019 R/C Ratio</t>
  </si>
  <si>
    <t>Target 2020 R/C Ratio</t>
  </si>
  <si>
    <t>STL</t>
  </si>
  <si>
    <t>2020 Adjustments (from 2019 Revenue Requirement) by Rate Class</t>
  </si>
  <si>
    <t xml:space="preserve">** 2019: Revenue with 2019 rates and 2020 charge determinants
</t>
  </si>
  <si>
    <t xml:space="preserve">    2020: 2020 Revenue before rate design adjustments </t>
  </si>
  <si>
    <t>2019 Current Fixed Charge</t>
  </si>
  <si>
    <t>2020 All-Fixed Charge</t>
  </si>
  <si>
    <t>2020 Proposed Fixed Charge</t>
  </si>
  <si>
    <t>2020 Rate Design Including 5th Year of Phase-in to All-Fixed Rates</t>
  </si>
  <si>
    <t>2020 R/C Ratio</t>
  </si>
  <si>
    <t>Target 2021 R/C Ratio</t>
  </si>
  <si>
    <t>AUR</t>
  </si>
  <si>
    <t>AUGe</t>
  </si>
  <si>
    <t>AUGd</t>
  </si>
  <si>
    <t>AR</t>
  </si>
  <si>
    <t>AGSe</t>
  </si>
  <si>
    <t>AGSd</t>
  </si>
  <si>
    <t>2020 Current Fixed Charge</t>
  </si>
  <si>
    <t>2021 All-Fixed Charge</t>
  </si>
  <si>
    <t>2021 Proposed Fixed Charge</t>
  </si>
  <si>
    <t>2021 Rate Design Including 6th Year of Phase-in to All-Fixed Rates</t>
  </si>
  <si>
    <t>2021 Revenue</t>
  </si>
  <si>
    <t>2021 R/C Ratio</t>
  </si>
  <si>
    <t>Target 2022 R/C Ratio</t>
  </si>
  <si>
    <t>2022 Adjustments (from 2021 Revenue Requirement) by Rate Class</t>
  </si>
  <si>
    <t xml:space="preserve">** 2021: Revenue with 2021 rates and 2022 charge determinants
</t>
  </si>
  <si>
    <t xml:space="preserve">    2022: 2022 Revenue before rate design adjustments </t>
  </si>
  <si>
    <t>2021 Current Fixed Charge</t>
  </si>
  <si>
    <t>2022 All-Fixed Charge</t>
  </si>
  <si>
    <t>2022 Proposed Fixed Charge</t>
  </si>
  <si>
    <t>2022 Rate Design Including 7th Year of Phase-in to All-Fixed Rates</t>
  </si>
  <si>
    <t>Revenue - with 2021 Rates and 2022 Charge Determinants</t>
  </si>
  <si>
    <t>Revenue - with 2019 Rates and 2020 Charge Determinants</t>
  </si>
  <si>
    <t>Revenue - with 2018 Rates and 2019 Charge Determinants</t>
  </si>
  <si>
    <t>R/C Ratio</t>
  </si>
  <si>
    <t>(A)</t>
  </si>
  <si>
    <t>(D=A-C)</t>
  </si>
  <si>
    <t>(B)</t>
  </si>
  <si>
    <t>(C)</t>
  </si>
  <si>
    <t>(E)</t>
  </si>
  <si>
    <t>(F=A/B)</t>
  </si>
  <si>
    <t>(G)</t>
  </si>
  <si>
    <t>(H=BxG)</t>
  </si>
  <si>
    <t>(I=H-A)</t>
  </si>
  <si>
    <t>(J=I/D)</t>
  </si>
  <si>
    <t>(K)</t>
  </si>
  <si>
    <t>Total Rev (K+L)</t>
  </si>
  <si>
    <t>Misc Rev (C)</t>
  </si>
  <si>
    <t>(L=H-C-K)</t>
  </si>
  <si>
    <t>(X)</t>
  </si>
  <si>
    <t>(Y)</t>
  </si>
  <si>
    <t>(Z)</t>
  </si>
  <si>
    <r>
      <t>(A=Y*X</t>
    </r>
    <r>
      <rPr>
        <vertAlign val="subscript"/>
        <sz val="10"/>
        <rFont val="Arial"/>
        <family val="2"/>
      </rPr>
      <t>RevReq</t>
    </r>
    <r>
      <rPr>
        <sz val="10"/>
        <rFont val="Arial"/>
        <family val="2"/>
      </rPr>
      <t>)</t>
    </r>
  </si>
  <si>
    <r>
      <t>(B=B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</t>
    </r>
    <r>
      <rPr>
        <sz val="10"/>
        <rFont val="Arial"/>
        <family val="2"/>
      </rPr>
      <t>)</t>
    </r>
  </si>
  <si>
    <r>
      <t>(C=C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</si>
  <si>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t>N/A **</t>
  </si>
  <si>
    <t>** ST rates are listed in Exhibit H1, Tab 1, Schedule 3</t>
  </si>
  <si>
    <t>Volumetric Charge ($/kWh)</t>
  </si>
  <si>
    <t>CSTA Rate Adders
($/kW)</t>
  </si>
  <si>
    <t>Hopper Foundry Rate Adder ($/kW)</t>
  </si>
  <si>
    <t>Total Volumetric Charge ($/kW)</t>
  </si>
  <si>
    <t>Costs Allocated from Previous Study (2017)</t>
  </si>
  <si>
    <t>($)</t>
  </si>
  <si>
    <t>(%)</t>
  </si>
  <si>
    <t>Allocated Costs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</si>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</sst>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000000000000%"/>
    <numFmt numFmtId="168" formatCode="0.0000"/>
    <numFmt numFmtId="169" formatCode="0.0%"/>
    <numFmt numFmtId="170" formatCode="_(* #,##0.0000_);_(* \(#,##0.0000\);_(* &quot;-&quot;??_);_(@_)"/>
    <numFmt numFmtId="171" formatCode="0.000"/>
    <numFmt numFmtId="172" formatCode="_(&quot;$&quot;* #,##0.0000_);_(&quot;$&quot;* \(#,##0.0000\);_(&quot;$&quot;* &quot;-&quot;??_);_(@_)"/>
    <numFmt numFmtId="173" formatCode="_(* #,##0.0000000000_);_(* \(#,##0.0000000000\);_(* &quot;-&quot;??_);_(@_)"/>
    <numFmt numFmtId="174" formatCode="_(* #,##0.000000000_);_(* \(#,##0.0000000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7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0" fontId="0" fillId="0" borderId="0" xfId="0" applyBorder="1"/>
    <xf numFmtId="43" fontId="0" fillId="0" borderId="0" xfId="0" applyNumberFormat="1"/>
    <xf numFmtId="9" fontId="0" fillId="0" borderId="0" xfId="3" applyFont="1" applyBorder="1"/>
    <xf numFmtId="0" fontId="0" fillId="0" borderId="0" xfId="0" applyFill="1" applyBorder="1"/>
    <xf numFmtId="167" fontId="9" fillId="0" borderId="3" xfId="0" applyNumberFormat="1" applyFont="1" applyBorder="1"/>
    <xf numFmtId="0" fontId="4" fillId="2" borderId="0" xfId="0" applyFont="1" applyFill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/>
    </xf>
    <xf numFmtId="168" fontId="0" fillId="0" borderId="0" xfId="0" applyNumberFormat="1"/>
    <xf numFmtId="168" fontId="0" fillId="0" borderId="0" xfId="0" applyNumberFormat="1" applyBorder="1"/>
    <xf numFmtId="9" fontId="0" fillId="0" borderId="1" xfId="3" applyFont="1" applyBorder="1"/>
    <xf numFmtId="0" fontId="0" fillId="3" borderId="1" xfId="0" applyFill="1" applyBorder="1"/>
    <xf numFmtId="164" fontId="5" fillId="3" borderId="1" xfId="1" applyNumberFormat="1" applyFont="1" applyFill="1" applyBorder="1"/>
    <xf numFmtId="165" fontId="2" fillId="3" borderId="1" xfId="2" applyNumberFormat="1" applyFill="1" applyBorder="1"/>
    <xf numFmtId="165" fontId="0" fillId="3" borderId="1" xfId="0" applyNumberFormat="1" applyFill="1" applyBorder="1"/>
    <xf numFmtId="164" fontId="0" fillId="3" borderId="1" xfId="0" applyNumberFormat="1" applyFill="1" applyBorder="1"/>
    <xf numFmtId="164" fontId="0" fillId="3" borderId="1" xfId="0" applyNumberFormat="1" applyFont="1" applyFill="1" applyBorder="1"/>
    <xf numFmtId="169" fontId="0" fillId="3" borderId="1" xfId="3" applyNumberFormat="1" applyFont="1" applyFill="1" applyBorder="1" applyAlignment="1">
      <alignment horizontal="center"/>
    </xf>
    <xf numFmtId="9" fontId="0" fillId="3" borderId="1" xfId="3" applyFont="1" applyFill="1" applyBorder="1"/>
    <xf numFmtId="3" fontId="0" fillId="3" borderId="0" xfId="0" applyNumberFormat="1" applyFill="1"/>
    <xf numFmtId="0" fontId="0" fillId="3" borderId="2" xfId="0" applyFill="1" applyBorder="1"/>
    <xf numFmtId="164" fontId="5" fillId="3" borderId="2" xfId="1" applyNumberFormat="1" applyFont="1" applyFill="1" applyBorder="1"/>
    <xf numFmtId="165" fontId="2" fillId="3" borderId="2" xfId="2" applyNumberFormat="1" applyFill="1" applyBorder="1"/>
    <xf numFmtId="2" fontId="0" fillId="3" borderId="2" xfId="0" applyNumberFormat="1" applyFill="1" applyBorder="1" applyAlignment="1">
      <alignment horizontal="center"/>
    </xf>
    <xf numFmtId="171" fontId="0" fillId="3" borderId="2" xfId="0" applyNumberFormat="1" applyFill="1" applyBorder="1" applyAlignment="1">
      <alignment horizontal="center"/>
    </xf>
    <xf numFmtId="164" fontId="0" fillId="0" borderId="0" xfId="1" applyNumberFormat="1" applyFont="1"/>
    <xf numFmtId="0" fontId="0" fillId="3" borderId="0" xfId="0" applyFill="1" applyBorder="1"/>
    <xf numFmtId="0" fontId="0" fillId="3" borderId="0" xfId="0" applyFill="1"/>
    <xf numFmtId="0" fontId="0" fillId="3" borderId="3" xfId="0" applyFill="1" applyBorder="1"/>
    <xf numFmtId="0" fontId="10" fillId="3" borderId="0" xfId="0" applyFont="1" applyFill="1" applyBorder="1"/>
    <xf numFmtId="165" fontId="2" fillId="3" borderId="0" xfId="2" applyNumberFormat="1" applyFill="1" applyBorder="1"/>
    <xf numFmtId="166" fontId="0" fillId="3" borderId="0" xfId="3" applyNumberFormat="1" applyFont="1" applyFill="1" applyBorder="1"/>
    <xf numFmtId="10" fontId="4" fillId="3" borderId="0" xfId="3" applyNumberFormat="1" applyFont="1" applyFill="1" applyBorder="1"/>
    <xf numFmtId="10" fontId="0" fillId="3" borderId="0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left" wrapText="1"/>
    </xf>
    <xf numFmtId="165" fontId="0" fillId="3" borderId="1" xfId="0" applyNumberFormat="1" applyFill="1" applyBorder="1" applyAlignment="1">
      <alignment horizontal="center"/>
    </xf>
    <xf numFmtId="10" fontId="0" fillId="3" borderId="1" xfId="3" applyNumberFormat="1" applyFont="1" applyFill="1" applyBorder="1" applyAlignment="1">
      <alignment horizontal="center"/>
    </xf>
    <xf numFmtId="0" fontId="0" fillId="3" borderId="0" xfId="0" quotePrefix="1" applyFill="1" applyBorder="1" applyAlignment="1">
      <alignment horizontal="left"/>
    </xf>
    <xf numFmtId="0" fontId="0" fillId="3" borderId="0" xfId="0" quotePrefix="1" applyFill="1" applyAlignment="1">
      <alignment horizontal="left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quotePrefix="1" applyFont="1" applyFill="1" applyAlignment="1">
      <alignment horizontal="center" vertical="center" wrapText="1"/>
    </xf>
    <xf numFmtId="0" fontId="0" fillId="3" borderId="4" xfId="0" applyFill="1" applyBorder="1"/>
    <xf numFmtId="0" fontId="5" fillId="3" borderId="4" xfId="0" applyFont="1" applyFill="1" applyBorder="1"/>
    <xf numFmtId="164" fontId="2" fillId="3" borderId="4" xfId="1" applyNumberFormat="1" applyFill="1" applyBorder="1"/>
    <xf numFmtId="164" fontId="7" fillId="3" borderId="0" xfId="0" applyNumberFormat="1" applyFont="1" applyFill="1" applyBorder="1"/>
    <xf numFmtId="165" fontId="2" fillId="3" borderId="4" xfId="2" applyNumberFormat="1" applyFill="1" applyBorder="1"/>
    <xf numFmtId="168" fontId="0" fillId="3" borderId="4" xfId="0" applyNumberFormat="1" applyFill="1" applyBorder="1" applyAlignment="1">
      <alignment horizontal="center"/>
    </xf>
    <xf numFmtId="164" fontId="0" fillId="3" borderId="4" xfId="0" applyNumberFormat="1" applyFill="1" applyBorder="1"/>
    <xf numFmtId="0" fontId="0" fillId="3" borderId="4" xfId="0" applyFont="1" applyFill="1" applyBorder="1"/>
    <xf numFmtId="165" fontId="4" fillId="3" borderId="0" xfId="2" applyNumberFormat="1" applyFont="1" applyFill="1" applyBorder="1"/>
    <xf numFmtId="0" fontId="4" fillId="3" borderId="0" xfId="0" applyFont="1" applyFill="1" applyBorder="1"/>
    <xf numFmtId="43" fontId="4" fillId="3" borderId="0" xfId="0" applyNumberFormat="1" applyFont="1" applyFill="1" applyBorder="1"/>
    <xf numFmtId="164" fontId="4" fillId="3" borderId="0" xfId="0" applyNumberFormat="1" applyFont="1" applyFill="1" applyBorder="1"/>
    <xf numFmtId="44" fontId="0" fillId="3" borderId="0" xfId="0" applyNumberFormat="1" applyFill="1"/>
    <xf numFmtId="165" fontId="4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ill="1"/>
    <xf numFmtId="0" fontId="4" fillId="3" borderId="0" xfId="0" applyFont="1" applyFill="1" applyAlignment="1">
      <alignment horizontal="center"/>
    </xf>
    <xf numFmtId="2" fontId="0" fillId="3" borderId="0" xfId="0" applyNumberFormat="1" applyFill="1"/>
    <xf numFmtId="0" fontId="4" fillId="3" borderId="0" xfId="0" quotePrefix="1" applyFont="1" applyFill="1" applyAlignment="1">
      <alignment horizontal="left"/>
    </xf>
    <xf numFmtId="168" fontId="0" fillId="3" borderId="0" xfId="0" applyNumberFormat="1" applyFill="1"/>
    <xf numFmtId="168" fontId="0" fillId="3" borderId="0" xfId="0" applyNumberFormat="1" applyFill="1" applyBorder="1"/>
    <xf numFmtId="43" fontId="0" fillId="3" borderId="0" xfId="0" applyNumberFormat="1" applyFill="1" applyBorder="1"/>
    <xf numFmtId="0" fontId="0" fillId="3" borderId="0" xfId="0" applyFill="1" applyAlignment="1">
      <alignment wrapText="1"/>
    </xf>
    <xf numFmtId="44" fontId="0" fillId="3" borderId="0" xfId="2" applyFont="1" applyFill="1"/>
    <xf numFmtId="0" fontId="0" fillId="3" borderId="0" xfId="0" applyNumberFormat="1" applyFill="1" applyBorder="1"/>
    <xf numFmtId="164" fontId="0" fillId="3" borderId="0" xfId="0" applyNumberFormat="1" applyFill="1" applyBorder="1"/>
    <xf numFmtId="44" fontId="0" fillId="3" borderId="0" xfId="0" applyNumberFormat="1" applyFill="1" applyBorder="1"/>
    <xf numFmtId="3" fontId="4" fillId="3" borderId="0" xfId="0" applyNumberFormat="1" applyFont="1" applyFill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right"/>
    </xf>
    <xf numFmtId="169" fontId="0" fillId="3" borderId="0" xfId="3" applyNumberFormat="1" applyFont="1" applyFill="1" applyBorder="1"/>
    <xf numFmtId="44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173" fontId="0" fillId="3" borderId="0" xfId="0" applyNumberFormat="1" applyFill="1"/>
    <xf numFmtId="9" fontId="0" fillId="3" borderId="0" xfId="3" applyFont="1" applyFill="1" applyBorder="1"/>
    <xf numFmtId="44" fontId="2" fillId="3" borderId="1" xfId="2" applyNumberFormat="1" applyFont="1" applyFill="1" applyBorder="1"/>
    <xf numFmtId="165" fontId="2" fillId="3" borderId="1" xfId="2" applyNumberFormat="1" applyFont="1" applyFill="1" applyBorder="1"/>
    <xf numFmtId="172" fontId="2" fillId="3" borderId="1" xfId="2" applyNumberFormat="1" applyFont="1" applyFill="1" applyBorder="1"/>
    <xf numFmtId="0" fontId="0" fillId="3" borderId="1" xfId="0" applyNumberFormat="1" applyFont="1" applyFill="1" applyBorder="1"/>
    <xf numFmtId="10" fontId="0" fillId="3" borderId="0" xfId="3" applyNumberFormat="1" applyFont="1" applyFill="1" applyBorder="1"/>
    <xf numFmtId="174" fontId="0" fillId="3" borderId="0" xfId="0" applyNumberFormat="1" applyFill="1"/>
    <xf numFmtId="167" fontId="9" fillId="3" borderId="3" xfId="0" applyNumberFormat="1" applyFont="1" applyFill="1" applyBorder="1"/>
    <xf numFmtId="9" fontId="2" fillId="3" borderId="1" xfId="3" applyFont="1" applyFill="1" applyBorder="1"/>
    <xf numFmtId="0" fontId="8" fillId="3" borderId="1" xfId="0" applyFont="1" applyFill="1" applyBorder="1" applyAlignment="1">
      <alignment horizontal="left"/>
    </xf>
    <xf numFmtId="0" fontId="0" fillId="3" borderId="1" xfId="0" applyFont="1" applyFill="1" applyBorder="1"/>
    <xf numFmtId="165" fontId="0" fillId="3" borderId="1" xfId="0" applyNumberFormat="1" applyFont="1" applyFill="1" applyBorder="1"/>
    <xf numFmtId="2" fontId="0" fillId="3" borderId="1" xfId="0" applyNumberFormat="1" applyFont="1" applyFill="1" applyBorder="1" applyAlignment="1">
      <alignment horizontal="center"/>
    </xf>
    <xf numFmtId="171" fontId="0" fillId="3" borderId="1" xfId="0" applyNumberFormat="1" applyFont="1" applyFill="1" applyBorder="1" applyAlignment="1">
      <alignment horizontal="center"/>
    </xf>
    <xf numFmtId="165" fontId="2" fillId="3" borderId="2" xfId="2" applyNumberFormat="1" applyFont="1" applyFill="1" applyBorder="1"/>
    <xf numFmtId="2" fontId="0" fillId="3" borderId="2" xfId="0" applyNumberFormat="1" applyFont="1" applyFill="1" applyBorder="1" applyAlignment="1">
      <alignment horizontal="center"/>
    </xf>
    <xf numFmtId="0" fontId="4" fillId="3" borderId="4" xfId="0" applyFont="1" applyFill="1" applyBorder="1"/>
    <xf numFmtId="168" fontId="4" fillId="3" borderId="4" xfId="0" applyNumberFormat="1" applyFont="1" applyFill="1" applyBorder="1" applyAlignment="1">
      <alignment horizontal="center"/>
    </xf>
    <xf numFmtId="164" fontId="4" fillId="3" borderId="4" xfId="0" applyNumberFormat="1" applyFont="1" applyFill="1" applyBorder="1"/>
    <xf numFmtId="168" fontId="0" fillId="3" borderId="4" xfId="0" applyNumberFormat="1" applyFont="1" applyFill="1" applyBorder="1" applyAlignment="1">
      <alignment horizontal="center"/>
    </xf>
    <xf numFmtId="164" fontId="0" fillId="3" borderId="4" xfId="0" applyNumberFormat="1" applyFont="1" applyFill="1" applyBorder="1"/>
    <xf numFmtId="0" fontId="0" fillId="3" borderId="0" xfId="0" applyFont="1" applyFill="1" applyBorder="1"/>
    <xf numFmtId="165" fontId="2" fillId="3" borderId="0" xfId="2" applyNumberFormat="1" applyFont="1" applyFill="1" applyBorder="1"/>
    <xf numFmtId="164" fontId="0" fillId="3" borderId="0" xfId="0" applyNumberFormat="1" applyFont="1" applyFill="1" applyBorder="1"/>
    <xf numFmtId="165" fontId="0" fillId="3" borderId="1" xfId="2" applyNumberFormat="1" applyFont="1" applyFill="1" applyBorder="1"/>
    <xf numFmtId="44" fontId="0" fillId="3" borderId="1" xfId="2" applyFont="1" applyFill="1" applyBorder="1"/>
    <xf numFmtId="172" fontId="0" fillId="3" borderId="1" xfId="2" applyNumberFormat="1" applyFont="1" applyFill="1" applyBorder="1"/>
    <xf numFmtId="164" fontId="0" fillId="0" borderId="0" xfId="1" applyNumberFormat="1" applyFont="1" applyBorder="1"/>
    <xf numFmtId="1" fontId="0" fillId="0" borderId="0" xfId="0" applyNumberFormat="1" applyBorder="1" applyAlignment="1">
      <alignment horizontal="right"/>
    </xf>
    <xf numFmtId="164" fontId="0" fillId="3" borderId="1" xfId="1" applyNumberFormat="1" applyFont="1" applyFill="1" applyBorder="1"/>
    <xf numFmtId="164" fontId="2" fillId="3" borderId="1" xfId="1" applyNumberFormat="1" applyFont="1" applyFill="1" applyBorder="1"/>
    <xf numFmtId="169" fontId="2" fillId="3" borderId="1" xfId="3" applyNumberFormat="1" applyFont="1" applyFill="1" applyBorder="1" applyAlignment="1">
      <alignment horizontal="center"/>
    </xf>
    <xf numFmtId="165" fontId="0" fillId="3" borderId="4" xfId="0" applyNumberFormat="1" applyFont="1" applyFill="1" applyBorder="1"/>
    <xf numFmtId="171" fontId="0" fillId="3" borderId="4" xfId="0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165" fontId="0" fillId="3" borderId="0" xfId="0" applyNumberFormat="1" applyFont="1" applyFill="1" applyBorder="1"/>
    <xf numFmtId="2" fontId="0" fillId="3" borderId="0" xfId="0" applyNumberFormat="1" applyFont="1" applyFill="1" applyBorder="1" applyAlignment="1">
      <alignment horizontal="center"/>
    </xf>
    <xf numFmtId="171" fontId="0" fillId="3" borderId="0" xfId="0" applyNumberFormat="1" applyFont="1" applyFill="1" applyBorder="1" applyAlignment="1">
      <alignment horizontal="center"/>
    </xf>
    <xf numFmtId="168" fontId="0" fillId="3" borderId="0" xfId="0" applyNumberFormat="1" applyFont="1" applyFill="1" applyBorder="1" applyAlignment="1">
      <alignment horizontal="center"/>
    </xf>
    <xf numFmtId="169" fontId="2" fillId="3" borderId="0" xfId="3" applyNumberFormat="1" applyFont="1" applyFill="1" applyBorder="1" applyAlignment="1">
      <alignment horizontal="center"/>
    </xf>
    <xf numFmtId="44" fontId="2" fillId="3" borderId="0" xfId="2" applyNumberFormat="1" applyFont="1" applyFill="1" applyBorder="1"/>
    <xf numFmtId="172" fontId="0" fillId="3" borderId="0" xfId="2" applyNumberFormat="1" applyFont="1" applyFill="1" applyBorder="1"/>
    <xf numFmtId="43" fontId="0" fillId="3" borderId="0" xfId="1" applyFont="1" applyFill="1"/>
    <xf numFmtId="165" fontId="4" fillId="3" borderId="0" xfId="0" applyNumberFormat="1" applyFont="1" applyFill="1" applyBorder="1"/>
    <xf numFmtId="165" fontId="0" fillId="3" borderId="0" xfId="0" applyNumberFormat="1" applyFill="1"/>
    <xf numFmtId="44" fontId="0" fillId="3" borderId="0" xfId="2" applyFont="1" applyFill="1" applyBorder="1"/>
    <xf numFmtId="166" fontId="0" fillId="3" borderId="0" xfId="0" applyNumberFormat="1" applyFill="1"/>
    <xf numFmtId="164" fontId="0" fillId="3" borderId="0" xfId="1" applyNumberFormat="1" applyFont="1" applyFill="1" applyBorder="1"/>
    <xf numFmtId="1" fontId="0" fillId="3" borderId="0" xfId="0" applyNumberForma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center" wrapText="1"/>
    </xf>
    <xf numFmtId="3" fontId="0" fillId="3" borderId="0" xfId="0" applyNumberFormat="1" applyFill="1" applyBorder="1"/>
    <xf numFmtId="167" fontId="9" fillId="3" borderId="0" xfId="0" applyNumberFormat="1" applyFont="1" applyFill="1" applyBorder="1"/>
    <xf numFmtId="44" fontId="0" fillId="3" borderId="1" xfId="2" applyNumberFormat="1" applyFont="1" applyFill="1" applyBorder="1"/>
    <xf numFmtId="44" fontId="0" fillId="3" borderId="0" xfId="2" applyNumberFormat="1" applyFont="1" applyFill="1" applyBorder="1"/>
    <xf numFmtId="165" fontId="0" fillId="3" borderId="0" xfId="2" applyNumberFormat="1" applyFont="1" applyFill="1" applyBorder="1"/>
    <xf numFmtId="170" fontId="0" fillId="3" borderId="0" xfId="0" applyNumberFormat="1" applyFont="1" applyFill="1" applyBorder="1"/>
    <xf numFmtId="170" fontId="0" fillId="3" borderId="0" xfId="1" applyNumberFormat="1" applyFont="1" applyFill="1" applyBorder="1"/>
    <xf numFmtId="164" fontId="0" fillId="3" borderId="4" xfId="1" applyNumberFormat="1" applyFont="1" applyFill="1" applyBorder="1"/>
    <xf numFmtId="165" fontId="0" fillId="3" borderId="4" xfId="2" applyNumberFormat="1" applyFont="1" applyFill="1" applyBorder="1"/>
    <xf numFmtId="169" fontId="0" fillId="3" borderId="4" xfId="3" applyNumberFormat="1" applyFont="1" applyFill="1" applyBorder="1" applyAlignment="1">
      <alignment horizontal="center"/>
    </xf>
    <xf numFmtId="44" fontId="0" fillId="3" borderId="4" xfId="2" applyFont="1" applyFill="1" applyBorder="1"/>
    <xf numFmtId="9" fontId="0" fillId="3" borderId="0" xfId="3" applyFont="1" applyFill="1"/>
    <xf numFmtId="165" fontId="4" fillId="3" borderId="0" xfId="2" applyNumberFormat="1" applyFont="1" applyFill="1" applyAlignment="1">
      <alignment vertical="center"/>
    </xf>
    <xf numFmtId="165" fontId="7" fillId="3" borderId="0" xfId="2" applyNumberFormat="1" applyFont="1" applyFill="1" applyBorder="1"/>
    <xf numFmtId="37" fontId="4" fillId="3" borderId="0" xfId="0" applyNumberFormat="1" applyFont="1" applyFill="1" applyBorder="1"/>
    <xf numFmtId="37" fontId="4" fillId="3" borderId="0" xfId="2" applyNumberFormat="1" applyFont="1" applyFill="1" applyBorder="1"/>
    <xf numFmtId="44" fontId="0" fillId="3" borderId="3" xfId="2" applyFont="1" applyFill="1" applyBorder="1"/>
    <xf numFmtId="39" fontId="2" fillId="3" borderId="1" xfId="2" applyNumberFormat="1" applyFill="1" applyBorder="1"/>
    <xf numFmtId="9" fontId="2" fillId="3" borderId="1" xfId="2" applyNumberFormat="1" applyFont="1" applyFill="1" applyBorder="1"/>
    <xf numFmtId="164" fontId="2" fillId="3" borderId="0" xfId="1" applyNumberFormat="1" applyFill="1" applyBorder="1"/>
    <xf numFmtId="44" fontId="0" fillId="3" borderId="3" xfId="0" applyNumberFormat="1" applyFill="1" applyBorder="1" applyAlignment="1">
      <alignment horizontal="center"/>
    </xf>
    <xf numFmtId="164" fontId="5" fillId="3" borderId="0" xfId="1" applyNumberFormat="1" applyFont="1" applyFill="1" applyBorder="1"/>
    <xf numFmtId="164" fontId="7" fillId="3" borderId="0" xfId="1" applyNumberFormat="1" applyFont="1" applyFill="1" applyBorder="1"/>
    <xf numFmtId="9" fontId="0" fillId="3" borderId="2" xfId="3" applyFont="1" applyFill="1" applyBorder="1" applyAlignment="1">
      <alignment horizontal="center"/>
    </xf>
    <xf numFmtId="164" fontId="0" fillId="0" borderId="1" xfId="0" applyNumberFormat="1" applyFont="1" applyBorder="1"/>
    <xf numFmtId="165" fontId="0" fillId="0" borderId="1" xfId="2" applyNumberFormat="1" applyFont="1" applyBorder="1"/>
    <xf numFmtId="165" fontId="2" fillId="3" borderId="4" xfId="2" applyNumberFormat="1" applyFont="1" applyFill="1" applyBorder="1"/>
    <xf numFmtId="0" fontId="0" fillId="3" borderId="0" xfId="0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44" fontId="0" fillId="3" borderId="1" xfId="2" quotePrefix="1" applyNumberFormat="1" applyFont="1" applyFill="1" applyBorder="1" applyAlignment="1">
      <alignment horizontal="right"/>
    </xf>
    <xf numFmtId="172" fontId="0" fillId="3" borderId="1" xfId="2" quotePrefix="1" applyNumberFormat="1" applyFont="1" applyFill="1" applyBorder="1" applyAlignment="1">
      <alignment horizontal="right"/>
    </xf>
    <xf numFmtId="0" fontId="0" fillId="3" borderId="3" xfId="0" applyNumberFormat="1" applyFill="1" applyBorder="1" applyAlignment="1">
      <alignment horizontal="center"/>
    </xf>
    <xf numFmtId="9" fontId="4" fillId="3" borderId="0" xfId="3" applyFont="1" applyFill="1"/>
    <xf numFmtId="0" fontId="6" fillId="3" borderId="0" xfId="0" applyFont="1" applyFill="1" applyAlignment="1">
      <alignment horizontal="centerContinuous" vertical="center" wrapText="1"/>
    </xf>
    <xf numFmtId="0" fontId="4" fillId="3" borderId="0" xfId="0" applyFont="1" applyFill="1" applyAlignment="1">
      <alignment horizontal="centerContinuous"/>
    </xf>
    <xf numFmtId="10" fontId="2" fillId="3" borderId="1" xfId="3" applyNumberFormat="1" applyFont="1" applyFill="1" applyBorder="1"/>
    <xf numFmtId="0" fontId="6" fillId="3" borderId="0" xfId="0" applyFont="1" applyFill="1" applyAlignment="1">
      <alignment horizontal="centerContinuous" vertical="center"/>
    </xf>
    <xf numFmtId="9" fontId="7" fillId="3" borderId="0" xfId="3" applyFont="1" applyFill="1" applyBorder="1"/>
    <xf numFmtId="0" fontId="4" fillId="0" borderId="0" xfId="0" applyFont="1" applyFill="1" applyAlignment="1">
      <alignment horizontal="center"/>
    </xf>
    <xf numFmtId="0" fontId="0" fillId="3" borderId="4" xfId="0" quotePrefix="1" applyFill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5"/>
    <cellStyle name="Percent" xfId="3" builtinId="5"/>
    <cellStyle name="Percent 2" xfId="4"/>
  </cellStyles>
  <dxfs count="6"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C40"/>
  <sheetViews>
    <sheetView tabSelected="1" view="pageLayout" topLeftCell="U1" zoomScaleNormal="100" zoomScaleSheetLayoutView="110" workbookViewId="0">
      <selection activeCell="Z8" sqref="Z8"/>
    </sheetView>
  </sheetViews>
  <sheetFormatPr defaultRowHeight="12.75" x14ac:dyDescent="0.2"/>
  <cols>
    <col min="1" max="1" width="9.7109375" customWidth="1"/>
    <col min="2" max="2" width="3.140625" customWidth="1"/>
    <col min="3" max="3" width="14" customWidth="1"/>
    <col min="4" max="4" width="18" bestFit="1" customWidth="1"/>
    <col min="5" max="5" width="14.28515625" bestFit="1" customWidth="1"/>
    <col min="6" max="6" width="1" customWidth="1"/>
    <col min="7" max="7" width="19.85546875" customWidth="1"/>
    <col min="8" max="8" width="16.140625" bestFit="1" customWidth="1"/>
    <col min="9" max="9" width="7.7109375" bestFit="1" customWidth="1"/>
    <col min="10" max="10" width="16.140625" bestFit="1" customWidth="1"/>
    <col min="11" max="11" width="7.7109375" bestFit="1" customWidth="1"/>
    <col min="12" max="12" width="16.42578125" bestFit="1" customWidth="1"/>
    <col min="13" max="13" width="18.85546875" customWidth="1"/>
    <col min="14" max="14" width="11.7109375" customWidth="1"/>
    <col min="15" max="15" width="15.42578125" bestFit="1" customWidth="1"/>
    <col min="16" max="16" width="2" customWidth="1"/>
    <col min="17" max="17" width="14.28515625" bestFit="1" customWidth="1"/>
    <col min="18" max="18" width="17.28515625" customWidth="1"/>
    <col min="19" max="19" width="13.7109375" bestFit="1" customWidth="1"/>
    <col min="20" max="20" width="16.140625" customWidth="1"/>
    <col min="21" max="21" width="14.140625" bestFit="1" customWidth="1"/>
    <col min="22" max="22" width="16.42578125" bestFit="1" customWidth="1"/>
    <col min="23" max="23" width="13.5703125" customWidth="1"/>
    <col min="24" max="24" width="18.7109375" bestFit="1" customWidth="1"/>
    <col min="25" max="25" width="13.7109375" customWidth="1"/>
    <col min="26" max="26" width="13" customWidth="1"/>
    <col min="27" max="27" width="10" customWidth="1"/>
    <col min="28" max="28" width="10.5703125" customWidth="1"/>
    <col min="29" max="29" width="13.7109375" customWidth="1"/>
  </cols>
  <sheetData>
    <row r="1" spans="1:29" s="1" customFormat="1" ht="20.25" customHeigh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J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25</v>
      </c>
      <c r="AA1" s="1">
        <v>30</v>
      </c>
    </row>
    <row r="2" spans="1:29" x14ac:dyDescent="0.2">
      <c r="L2" s="7"/>
    </row>
    <row r="3" spans="1:29" s="31" customFormat="1" ht="23.25" x14ac:dyDescent="0.35">
      <c r="A3" s="44" t="s">
        <v>39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9" s="31" customFormat="1" ht="23.25" x14ac:dyDescent="0.35">
      <c r="A4" s="4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9" s="31" customFormat="1" ht="23.25" x14ac:dyDescent="0.35">
      <c r="A5" s="44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9" s="31" customFormat="1" ht="15.75" x14ac:dyDescent="0.2">
      <c r="G6" s="46"/>
      <c r="H6" s="170"/>
      <c r="I6" s="171"/>
    </row>
    <row r="7" spans="1:29" s="47" customFormat="1" ht="78.75" x14ac:dyDescent="0.2">
      <c r="C7" s="48" t="s">
        <v>21</v>
      </c>
      <c r="D7" s="47" t="s">
        <v>0</v>
      </c>
      <c r="E7" s="47" t="s">
        <v>1</v>
      </c>
      <c r="F7" s="48"/>
      <c r="G7" s="47" t="s">
        <v>2</v>
      </c>
      <c r="H7" s="170" t="s">
        <v>116</v>
      </c>
      <c r="I7" s="171"/>
      <c r="J7" s="170" t="s">
        <v>119</v>
      </c>
      <c r="K7" s="173"/>
      <c r="L7" s="47" t="s">
        <v>4</v>
      </c>
      <c r="M7" s="48" t="s">
        <v>25</v>
      </c>
      <c r="N7" s="48" t="s">
        <v>34</v>
      </c>
      <c r="O7" s="48" t="s">
        <v>19</v>
      </c>
      <c r="Q7" s="48" t="s">
        <v>35</v>
      </c>
      <c r="R7" s="48" t="s">
        <v>24</v>
      </c>
      <c r="S7" s="48" t="s">
        <v>5</v>
      </c>
      <c r="T7" s="48" t="s">
        <v>26</v>
      </c>
      <c r="U7" s="48" t="s">
        <v>28</v>
      </c>
      <c r="V7" s="48" t="s">
        <v>29</v>
      </c>
      <c r="W7" s="48" t="s">
        <v>20</v>
      </c>
      <c r="X7" s="48" t="s">
        <v>30</v>
      </c>
      <c r="Y7" s="48" t="s">
        <v>112</v>
      </c>
      <c r="Z7" s="48" t="s">
        <v>27</v>
      </c>
      <c r="AA7" s="48" t="s">
        <v>113</v>
      </c>
      <c r="AB7" s="48" t="s">
        <v>114</v>
      </c>
      <c r="AC7" s="48" t="s">
        <v>115</v>
      </c>
    </row>
    <row r="8" spans="1:29" s="31" customFormat="1" x14ac:dyDescent="0.2">
      <c r="G8" s="161" t="s">
        <v>90</v>
      </c>
      <c r="H8" s="161" t="s">
        <v>117</v>
      </c>
      <c r="I8" s="161" t="s">
        <v>118</v>
      </c>
      <c r="J8" s="161" t="s">
        <v>92</v>
      </c>
      <c r="K8" s="161" t="s">
        <v>118</v>
      </c>
      <c r="L8" s="161" t="s">
        <v>93</v>
      </c>
      <c r="M8" s="161" t="s">
        <v>91</v>
      </c>
      <c r="N8" s="161" t="s">
        <v>94</v>
      </c>
      <c r="O8" s="161" t="s">
        <v>95</v>
      </c>
      <c r="P8" s="161"/>
      <c r="Q8" s="161" t="s">
        <v>96</v>
      </c>
      <c r="R8" s="161" t="s">
        <v>97</v>
      </c>
      <c r="S8" s="161" t="s">
        <v>98</v>
      </c>
      <c r="T8" s="161" t="s">
        <v>99</v>
      </c>
      <c r="U8" s="161"/>
      <c r="V8" s="161" t="s">
        <v>100</v>
      </c>
      <c r="X8" s="161" t="s">
        <v>103</v>
      </c>
    </row>
    <row r="9" spans="1:29" s="31" customFormat="1" x14ac:dyDescent="0.2"/>
    <row r="10" spans="1:29" s="31" customFormat="1" x14ac:dyDescent="0.2">
      <c r="A10" s="15" t="s">
        <v>6</v>
      </c>
      <c r="B10" s="15"/>
      <c r="C10" s="16">
        <v>225944.18649169474</v>
      </c>
      <c r="D10" s="16">
        <v>2047.2628889178184</v>
      </c>
      <c r="E10" s="16">
        <v>0</v>
      </c>
      <c r="F10" s="15"/>
      <c r="G10" s="17">
        <v>96173150.486051261</v>
      </c>
      <c r="H10" s="17">
        <v>79598952.418426752</v>
      </c>
      <c r="I10" s="172">
        <f>H10/H$24</f>
        <v>5.423659967329595E-2</v>
      </c>
      <c r="J10" s="17">
        <v>91807607.871362686</v>
      </c>
      <c r="K10" s="172">
        <f>J10/J$24</f>
        <v>6.1209890088035283E-2</v>
      </c>
      <c r="L10" s="17">
        <v>5113872.9677991234</v>
      </c>
      <c r="M10" s="18">
        <v>91059277.518252134</v>
      </c>
      <c r="N10" s="11">
        <v>1.1000000000000001</v>
      </c>
      <c r="O10" s="11">
        <v>1.047550989682744</v>
      </c>
      <c r="P10" s="11"/>
      <c r="Q10" s="11">
        <v>1.047550989682744</v>
      </c>
      <c r="R10" s="19">
        <v>96173150.486051261</v>
      </c>
      <c r="S10" s="20">
        <v>0</v>
      </c>
      <c r="T10" s="21">
        <v>0</v>
      </c>
      <c r="U10" s="85">
        <v>27.71490797608984</v>
      </c>
      <c r="V10" s="86">
        <v>75144268.036197618</v>
      </c>
      <c r="W10" s="22">
        <v>0.82522363546246591</v>
      </c>
      <c r="X10" s="86">
        <v>15915009.482054517</v>
      </c>
      <c r="Y10" s="87">
        <v>7.7737986499951551E-3</v>
      </c>
      <c r="Z10" s="88"/>
      <c r="AA10" s="88"/>
      <c r="AB10" s="88"/>
      <c r="AC10" s="88"/>
    </row>
    <row r="11" spans="1:29" s="31" customFormat="1" x14ac:dyDescent="0.2">
      <c r="A11" s="15" t="s">
        <v>7</v>
      </c>
      <c r="B11" s="15"/>
      <c r="C11" s="16">
        <v>446101.51280686347</v>
      </c>
      <c r="D11" s="16">
        <v>4924.0683025766612</v>
      </c>
      <c r="E11" s="16">
        <v>0</v>
      </c>
      <c r="F11" s="15"/>
      <c r="G11" s="17">
        <v>323539528.89003336</v>
      </c>
      <c r="H11" s="17">
        <v>282627936.18493962</v>
      </c>
      <c r="I11" s="172">
        <f t="shared" ref="I11:I22" si="0">H11/H$24</f>
        <v>0.19257512524503864</v>
      </c>
      <c r="J11" s="17">
        <v>301376300.1986866</v>
      </c>
      <c r="K11" s="172">
        <f t="shared" ref="K11:K22" si="1">J11/J$24</f>
        <v>0.20093335005686958</v>
      </c>
      <c r="L11" s="17">
        <v>13762853.055861181</v>
      </c>
      <c r="M11" s="18">
        <v>309776675.83417219</v>
      </c>
      <c r="N11" s="11">
        <v>1.1000000000000001</v>
      </c>
      <c r="O11" s="11">
        <v>1.0735400516786999</v>
      </c>
      <c r="P11" s="11"/>
      <c r="Q11" s="11">
        <v>1.0735400516786999</v>
      </c>
      <c r="R11" s="19">
        <v>323539528.89003342</v>
      </c>
      <c r="S11" s="20">
        <v>0</v>
      </c>
      <c r="T11" s="21">
        <v>0</v>
      </c>
      <c r="U11" s="85">
        <v>37.786228963618321</v>
      </c>
      <c r="V11" s="86">
        <v>202277926.84723985</v>
      </c>
      <c r="W11" s="22">
        <v>0.6529798484748478</v>
      </c>
      <c r="X11" s="86">
        <v>107498748.9869324</v>
      </c>
      <c r="Y11" s="87">
        <v>2.1831287135209022E-2</v>
      </c>
      <c r="Z11" s="88"/>
      <c r="AA11" s="88"/>
      <c r="AB11" s="88"/>
      <c r="AC11" s="88"/>
    </row>
    <row r="12" spans="1:29" s="31" customFormat="1" x14ac:dyDescent="0.2">
      <c r="A12" s="15" t="s">
        <v>8</v>
      </c>
      <c r="B12" s="15"/>
      <c r="C12" s="16">
        <v>328410.3530898749</v>
      </c>
      <c r="D12" s="16">
        <v>4539.3673058441782</v>
      </c>
      <c r="E12" s="16">
        <v>0</v>
      </c>
      <c r="F12" s="15"/>
      <c r="G12" s="17">
        <v>529368662.29907537</v>
      </c>
      <c r="H12" s="17">
        <v>544114242.12793112</v>
      </c>
      <c r="I12" s="172">
        <f t="shared" si="0"/>
        <v>0.37074490844680763</v>
      </c>
      <c r="J12" s="17">
        <v>557706225.26996124</v>
      </c>
      <c r="K12" s="172">
        <f t="shared" si="1"/>
        <v>0.37183341927413061</v>
      </c>
      <c r="L12" s="17">
        <v>16978792.144404743</v>
      </c>
      <c r="M12" s="18">
        <v>512389870.1546706</v>
      </c>
      <c r="N12" s="11">
        <v>0.9546153742595227</v>
      </c>
      <c r="O12" s="11">
        <v>0.94918908614088193</v>
      </c>
      <c r="P12" s="11"/>
      <c r="Q12" s="11">
        <v>0.94918908614088193</v>
      </c>
      <c r="R12" s="19">
        <v>529368662.29907537</v>
      </c>
      <c r="S12" s="20">
        <v>0</v>
      </c>
      <c r="T12" s="21">
        <v>0</v>
      </c>
      <c r="U12" s="85">
        <v>88.611281852101669</v>
      </c>
      <c r="V12" s="86">
        <v>349210348.32954156</v>
      </c>
      <c r="W12" s="22">
        <v>0.68153249833789364</v>
      </c>
      <c r="X12" s="86">
        <v>163179521.82512906</v>
      </c>
      <c r="Y12" s="87">
        <v>3.5947635613237265E-2</v>
      </c>
      <c r="Z12" s="88"/>
      <c r="AA12" s="88"/>
      <c r="AB12" s="88"/>
      <c r="AC12" s="88"/>
    </row>
    <row r="13" spans="1:29" s="31" customFormat="1" x14ac:dyDescent="0.2">
      <c r="A13" s="15" t="s">
        <v>9</v>
      </c>
      <c r="B13" s="15"/>
      <c r="C13" s="16">
        <v>149484.64840405117</v>
      </c>
      <c r="D13" s="16">
        <v>631.92121602545365</v>
      </c>
      <c r="E13" s="16">
        <v>0</v>
      </c>
      <c r="F13" s="15"/>
      <c r="G13" s="17">
        <v>114092030.49117343</v>
      </c>
      <c r="H13" s="17">
        <v>108746447.92588454</v>
      </c>
      <c r="I13" s="172">
        <f t="shared" si="0"/>
        <v>7.4096924429922009E-2</v>
      </c>
      <c r="J13" s="17">
        <v>104711041.337403</v>
      </c>
      <c r="K13" s="172">
        <f t="shared" si="1"/>
        <v>6.9812856253118963E-2</v>
      </c>
      <c r="L13" s="17">
        <v>3251750.4926417628</v>
      </c>
      <c r="M13" s="18">
        <v>110840279.99853167</v>
      </c>
      <c r="N13" s="11">
        <v>1.0428710171550839</v>
      </c>
      <c r="O13" s="11">
        <v>1.0895893024647012</v>
      </c>
      <c r="P13" s="11"/>
      <c r="Q13" s="11">
        <v>1.0880016023533059</v>
      </c>
      <c r="R13" s="19">
        <v>113925780.75917771</v>
      </c>
      <c r="S13" s="20">
        <v>-166249.73199571669</v>
      </c>
      <c r="T13" s="21">
        <v>-1.4999035729422467E-3</v>
      </c>
      <c r="U13" s="85">
        <v>40.516257537714615</v>
      </c>
      <c r="V13" s="86">
        <v>72678702.152079076</v>
      </c>
      <c r="W13" s="22">
        <v>0.65669156510382032</v>
      </c>
      <c r="X13" s="86">
        <v>37995328.114456877</v>
      </c>
      <c r="Y13" s="87">
        <v>6.0126685338139418E-2</v>
      </c>
      <c r="Z13" s="88"/>
      <c r="AA13" s="88"/>
      <c r="AB13" s="88"/>
      <c r="AC13" s="88"/>
    </row>
    <row r="14" spans="1:29" s="31" customFormat="1" x14ac:dyDescent="0.2">
      <c r="A14" s="15" t="s">
        <v>10</v>
      </c>
      <c r="B14" s="15"/>
      <c r="C14" s="16">
        <v>88483.899806478017</v>
      </c>
      <c r="D14" s="16">
        <v>2104.034979835551</v>
      </c>
      <c r="E14" s="16">
        <v>0</v>
      </c>
      <c r="F14" s="15"/>
      <c r="G14" s="17">
        <v>160456448.73558095</v>
      </c>
      <c r="H14" s="17">
        <v>161477750.77004418</v>
      </c>
      <c r="I14" s="172">
        <f t="shared" si="0"/>
        <v>0.110026625458851</v>
      </c>
      <c r="J14" s="17">
        <v>158109323.6321227</v>
      </c>
      <c r="K14" s="172">
        <f t="shared" si="1"/>
        <v>0.10541451352240949</v>
      </c>
      <c r="L14" s="17">
        <v>5143909.7587116156</v>
      </c>
      <c r="M14" s="18">
        <v>155312538.97686934</v>
      </c>
      <c r="N14" s="11">
        <v>0.99448849534044181</v>
      </c>
      <c r="O14" s="11">
        <v>1.014844950629979</v>
      </c>
      <c r="P14" s="11"/>
      <c r="Q14" s="11">
        <v>1.014844950629979</v>
      </c>
      <c r="R14" s="19">
        <v>160456448.73558092</v>
      </c>
      <c r="S14" s="20">
        <v>0</v>
      </c>
      <c r="T14" s="21">
        <v>0</v>
      </c>
      <c r="U14" s="85">
        <v>29.563324205811153</v>
      </c>
      <c r="V14" s="86">
        <v>31390538.603681043</v>
      </c>
      <c r="W14" s="22">
        <v>0.2021120690606702</v>
      </c>
      <c r="X14" s="86">
        <v>123922000.37318826</v>
      </c>
      <c r="Y14" s="87">
        <v>5.8897309959587203E-2</v>
      </c>
      <c r="Z14" s="88"/>
      <c r="AA14" s="88"/>
      <c r="AB14" s="88"/>
      <c r="AC14" s="88"/>
    </row>
    <row r="15" spans="1:29" s="31" customFormat="1" x14ac:dyDescent="0.2">
      <c r="A15" s="15" t="s">
        <v>11</v>
      </c>
      <c r="B15" s="15"/>
      <c r="C15" s="16">
        <v>5405.649614848262</v>
      </c>
      <c r="D15" s="16">
        <v>2341.9790377935678</v>
      </c>
      <c r="E15" s="16">
        <v>8025918.0344505152</v>
      </c>
      <c r="F15" s="15"/>
      <c r="G15" s="17">
        <v>143462225.24283519</v>
      </c>
      <c r="H15" s="17">
        <v>152368181.61265478</v>
      </c>
      <c r="I15" s="172">
        <f t="shared" si="0"/>
        <v>0.10381960839927526</v>
      </c>
      <c r="J15" s="17">
        <v>148142418.10908878</v>
      </c>
      <c r="K15" s="172">
        <f t="shared" si="1"/>
        <v>9.8769386765185305E-2</v>
      </c>
      <c r="L15" s="17">
        <v>2799206.7633674312</v>
      </c>
      <c r="M15" s="18">
        <v>140663018.47946775</v>
      </c>
      <c r="N15" s="11">
        <v>0.9546153742595227</v>
      </c>
      <c r="O15" s="11">
        <v>0.96840747622462053</v>
      </c>
      <c r="P15" s="11"/>
      <c r="Q15" s="11">
        <v>0.96840747622462053</v>
      </c>
      <c r="R15" s="19">
        <v>143462225.24283519</v>
      </c>
      <c r="S15" s="20">
        <v>0</v>
      </c>
      <c r="T15" s="21">
        <v>0</v>
      </c>
      <c r="U15" s="85">
        <v>102.5181131343912</v>
      </c>
      <c r="V15" s="86">
        <v>6650123.9853587085</v>
      </c>
      <c r="W15" s="22">
        <v>4.7276989056860112E-2</v>
      </c>
      <c r="X15" s="86">
        <v>134012894.49410905</v>
      </c>
      <c r="Y15" s="87">
        <v>0</v>
      </c>
      <c r="Z15" s="110">
        <v>16.697515962519304</v>
      </c>
      <c r="AA15" s="110">
        <v>6.3700000000000007E-2</v>
      </c>
      <c r="AB15" s="110">
        <v>7.6999999999998181E-3</v>
      </c>
      <c r="AC15" s="110">
        <f>SUM(Z15:AB15)</f>
        <v>16.768915962519305</v>
      </c>
    </row>
    <row r="16" spans="1:29" s="31" customFormat="1" x14ac:dyDescent="0.2">
      <c r="A16" s="15" t="s">
        <v>12</v>
      </c>
      <c r="B16" s="15"/>
      <c r="C16" s="16">
        <v>18073.874182670519</v>
      </c>
      <c r="D16" s="16">
        <v>598.36676536535117</v>
      </c>
      <c r="E16" s="16">
        <v>0</v>
      </c>
      <c r="F16" s="15"/>
      <c r="G16" s="17">
        <v>22725406.066328976</v>
      </c>
      <c r="H16" s="17">
        <v>22785476.267262727</v>
      </c>
      <c r="I16" s="172">
        <f t="shared" si="0"/>
        <v>1.5525414809188258E-2</v>
      </c>
      <c r="J16" s="17">
        <v>22272611.875137627</v>
      </c>
      <c r="K16" s="172">
        <f t="shared" si="1"/>
        <v>1.484957681024489E-2</v>
      </c>
      <c r="L16" s="17">
        <v>884647.80778644653</v>
      </c>
      <c r="M16" s="18">
        <v>21840758.25854253</v>
      </c>
      <c r="N16" s="11">
        <v>0.9546153742595227</v>
      </c>
      <c r="O16" s="11">
        <v>1.0203296404449445</v>
      </c>
      <c r="P16" s="11"/>
      <c r="Q16" s="11">
        <v>1.0203296404449445</v>
      </c>
      <c r="R16" s="19">
        <v>22725406.066328976</v>
      </c>
      <c r="S16" s="20">
        <v>0</v>
      </c>
      <c r="T16" s="21">
        <v>0</v>
      </c>
      <c r="U16" s="85">
        <v>23.877219447218277</v>
      </c>
      <c r="V16" s="86">
        <v>5178646.3214524426</v>
      </c>
      <c r="W16" s="22">
        <v>0.23710927341210461</v>
      </c>
      <c r="X16" s="86">
        <v>16662111.937090088</v>
      </c>
      <c r="Y16" s="87">
        <v>2.7845984940217266E-2</v>
      </c>
      <c r="Z16" s="110"/>
      <c r="AA16" s="110"/>
      <c r="AB16" s="110"/>
      <c r="AC16" s="110"/>
    </row>
    <row r="17" spans="1:29" s="31" customFormat="1" x14ac:dyDescent="0.2">
      <c r="A17" s="15" t="s">
        <v>13</v>
      </c>
      <c r="B17" s="15"/>
      <c r="C17" s="16">
        <v>1744.2364648136806</v>
      </c>
      <c r="D17" s="16">
        <v>1057.5260278163953</v>
      </c>
      <c r="E17" s="16">
        <v>2832322.4440301014</v>
      </c>
      <c r="F17" s="15"/>
      <c r="G17" s="17">
        <v>29812913.984256782</v>
      </c>
      <c r="H17" s="17">
        <v>31755025.069141336</v>
      </c>
      <c r="I17" s="172">
        <f t="shared" si="0"/>
        <v>2.1637025739195476E-2</v>
      </c>
      <c r="J17" s="17">
        <v>31348758.42060034</v>
      </c>
      <c r="K17" s="172">
        <f t="shared" si="1"/>
        <v>2.0900817500984693E-2</v>
      </c>
      <c r="L17" s="17">
        <v>630884.10690135835</v>
      </c>
      <c r="M17" s="18">
        <v>29182029.877355423</v>
      </c>
      <c r="N17" s="11">
        <v>0.9546153742595227</v>
      </c>
      <c r="O17" s="11">
        <v>0.9510078065696439</v>
      </c>
      <c r="P17" s="11"/>
      <c r="Q17" s="11">
        <v>0.9510078065696439</v>
      </c>
      <c r="R17" s="19">
        <v>29812913.984256782</v>
      </c>
      <c r="S17" s="20">
        <v>0</v>
      </c>
      <c r="T17" s="21">
        <v>0</v>
      </c>
      <c r="U17" s="85">
        <v>100.72441346689756</v>
      </c>
      <c r="V17" s="86">
        <v>2108246.3383911946</v>
      </c>
      <c r="W17" s="22">
        <v>7.224467753790989E-2</v>
      </c>
      <c r="X17" s="86">
        <v>27073783.538964227</v>
      </c>
      <c r="Y17" s="87">
        <v>0</v>
      </c>
      <c r="Z17" s="110">
        <v>9.558863467692273</v>
      </c>
      <c r="AA17" s="110">
        <v>6.3700000000000007E-2</v>
      </c>
      <c r="AB17" s="110"/>
      <c r="AC17" s="110">
        <f t="shared" ref="AC17:AC21" si="2">SUM(Z17:AB17)</f>
        <v>9.6225634676922738</v>
      </c>
    </row>
    <row r="18" spans="1:29" s="31" customFormat="1" x14ac:dyDescent="0.2">
      <c r="A18" s="15" t="s">
        <v>14</v>
      </c>
      <c r="B18" s="15"/>
      <c r="C18" s="16">
        <v>5323.2219730404177</v>
      </c>
      <c r="D18" s="16">
        <v>121.36784768686539</v>
      </c>
      <c r="E18" s="16">
        <v>0</v>
      </c>
      <c r="F18" s="15"/>
      <c r="G18" s="17">
        <v>12501833.813345077</v>
      </c>
      <c r="H18" s="17">
        <v>12719452.572708886</v>
      </c>
      <c r="I18" s="172">
        <f t="shared" si="0"/>
        <v>8.6666951798951945E-3</v>
      </c>
      <c r="J18" s="17">
        <v>13405033.336733412</v>
      </c>
      <c r="K18" s="172">
        <f t="shared" si="1"/>
        <v>8.9373924034442023E-3</v>
      </c>
      <c r="L18" s="17">
        <v>400910.29225751315</v>
      </c>
      <c r="M18" s="18">
        <v>12100923.521087563</v>
      </c>
      <c r="N18" s="11">
        <v>0.9546153742595227</v>
      </c>
      <c r="O18" s="11">
        <v>0.93262235902738677</v>
      </c>
      <c r="P18" s="11"/>
      <c r="Q18" s="11">
        <v>0.93262235902738677</v>
      </c>
      <c r="R18" s="19">
        <v>12501833.813345077</v>
      </c>
      <c r="S18" s="20">
        <v>0</v>
      </c>
      <c r="T18" s="21">
        <v>0</v>
      </c>
      <c r="U18" s="85">
        <v>4.068023543569053</v>
      </c>
      <c r="V18" s="86">
        <v>259859.90776767032</v>
      </c>
      <c r="W18" s="22">
        <v>2.1474386423055054E-2</v>
      </c>
      <c r="X18" s="86">
        <v>11841063.613319892</v>
      </c>
      <c r="Y18" s="87">
        <v>9.7563430834419831E-2</v>
      </c>
      <c r="Z18" s="110"/>
      <c r="AA18" s="110"/>
      <c r="AB18" s="110"/>
      <c r="AC18" s="110"/>
    </row>
    <row r="19" spans="1:29" s="31" customFormat="1" x14ac:dyDescent="0.2">
      <c r="A19" s="15" t="s">
        <v>15</v>
      </c>
      <c r="B19" s="15"/>
      <c r="C19" s="16">
        <v>23986.843457437422</v>
      </c>
      <c r="D19" s="16">
        <v>20.385578156035042</v>
      </c>
      <c r="E19" s="16">
        <v>0</v>
      </c>
      <c r="F19" s="15"/>
      <c r="G19" s="17">
        <v>6447525.6496231556</v>
      </c>
      <c r="H19" s="17">
        <v>7616601.7732730461</v>
      </c>
      <c r="I19" s="172">
        <f t="shared" si="0"/>
        <v>5.1897489690115066E-3</v>
      </c>
      <c r="J19" s="17">
        <v>6258629.1711922158</v>
      </c>
      <c r="K19" s="172">
        <f t="shared" si="1"/>
        <v>4.1727479078555009E-3</v>
      </c>
      <c r="L19" s="17">
        <v>3095689.61090517</v>
      </c>
      <c r="M19" s="18">
        <v>3351836.0387179856</v>
      </c>
      <c r="N19" s="11">
        <v>0.9546153742595227</v>
      </c>
      <c r="O19" s="11">
        <v>1.0301817655694332</v>
      </c>
      <c r="P19" s="11"/>
      <c r="Q19" s="11">
        <v>1.0301817655694332</v>
      </c>
      <c r="R19" s="19">
        <v>6447525.6496231556</v>
      </c>
      <c r="S19" s="20">
        <v>0</v>
      </c>
      <c r="T19" s="21">
        <v>0</v>
      </c>
      <c r="U19" s="85">
        <v>3.1532573417974761</v>
      </c>
      <c r="V19" s="86">
        <v>907640.28286453569</v>
      </c>
      <c r="W19" s="22">
        <v>0.2707889862093884</v>
      </c>
      <c r="X19" s="86">
        <v>2444195.7558534504</v>
      </c>
      <c r="Y19" s="87">
        <v>0.11989827990872357</v>
      </c>
      <c r="Z19" s="110"/>
      <c r="AA19" s="110"/>
      <c r="AB19" s="110"/>
      <c r="AC19" s="110"/>
    </row>
    <row r="20" spans="1:29" s="31" customFormat="1" x14ac:dyDescent="0.2">
      <c r="A20" s="15" t="s">
        <v>18</v>
      </c>
      <c r="B20" s="15"/>
      <c r="C20" s="16">
        <v>5597.258733734303</v>
      </c>
      <c r="D20" s="16">
        <v>24.437189604035659</v>
      </c>
      <c r="E20" s="16">
        <v>0</v>
      </c>
      <c r="F20" s="15"/>
      <c r="G20" s="17">
        <v>3352138.5743471691</v>
      </c>
      <c r="H20" s="17">
        <v>2953443.3441050421</v>
      </c>
      <c r="I20" s="172">
        <f t="shared" si="0"/>
        <v>2.012397392743873E-3</v>
      </c>
      <c r="J20" s="17">
        <v>2902765.125241437</v>
      </c>
      <c r="K20" s="172">
        <f t="shared" si="1"/>
        <v>1.9353290907695349E-3</v>
      </c>
      <c r="L20" s="17">
        <v>128914.03993066188</v>
      </c>
      <c r="M20" s="18">
        <v>3223224.5344165075</v>
      </c>
      <c r="N20" s="11">
        <v>1.1000000000000001</v>
      </c>
      <c r="O20" s="11">
        <v>1.1548087529363422</v>
      </c>
      <c r="P20" s="11"/>
      <c r="Q20" s="11">
        <v>1.0880016023533059</v>
      </c>
      <c r="R20" s="19">
        <v>3158213.1075179782</v>
      </c>
      <c r="S20" s="20">
        <v>-193925.46682919096</v>
      </c>
      <c r="T20" s="21">
        <v>-6.0165050482372563E-2</v>
      </c>
      <c r="U20" s="85">
        <v>34.762916707694359</v>
      </c>
      <c r="V20" s="86">
        <v>2334924.4698266443</v>
      </c>
      <c r="W20" s="22">
        <v>0.7707804405348111</v>
      </c>
      <c r="X20" s="86">
        <v>694374.59776067198</v>
      </c>
      <c r="Y20" s="87">
        <v>2.8414666703162953E-2</v>
      </c>
      <c r="Z20" s="110"/>
      <c r="AA20" s="110"/>
      <c r="AB20" s="110"/>
      <c r="AC20" s="110"/>
    </row>
    <row r="21" spans="1:29" s="31" customFormat="1" x14ac:dyDescent="0.2">
      <c r="A21" s="15" t="s">
        <v>22</v>
      </c>
      <c r="B21" s="15"/>
      <c r="C21" s="16">
        <v>1152.4825649576753</v>
      </c>
      <c r="D21" s="16">
        <v>18.36807032833428</v>
      </c>
      <c r="E21" s="16">
        <v>184739.19535572777</v>
      </c>
      <c r="F21" s="15"/>
      <c r="G21" s="17">
        <v>3704518.1307645161</v>
      </c>
      <c r="H21" s="17">
        <v>7407470.1448409613</v>
      </c>
      <c r="I21" s="172">
        <f t="shared" si="0"/>
        <v>5.0472522643982224E-3</v>
      </c>
      <c r="J21" s="17">
        <v>6445207.1856480287</v>
      </c>
      <c r="K21" s="172">
        <f t="shared" si="1"/>
        <v>4.297143042664874E-3</v>
      </c>
      <c r="L21" s="17">
        <v>175549.50097307365</v>
      </c>
      <c r="M21" s="18">
        <v>3528968.6297914423</v>
      </c>
      <c r="N21" s="11">
        <v>0.61439999999999995</v>
      </c>
      <c r="O21" s="11">
        <v>0.57477099246919683</v>
      </c>
      <c r="P21" s="11"/>
      <c r="Q21" s="11">
        <v>0.63065363339141922</v>
      </c>
      <c r="R21" s="19">
        <v>4064693.329589413</v>
      </c>
      <c r="S21" s="20">
        <v>360175.19882489694</v>
      </c>
      <c r="T21" s="21">
        <v>0.1020624541075002</v>
      </c>
      <c r="U21" s="85">
        <v>196.16</v>
      </c>
      <c r="V21" s="86">
        <v>2712851.7593051712</v>
      </c>
      <c r="W21" s="22">
        <v>0.69754472419970548</v>
      </c>
      <c r="X21" s="86">
        <v>1176292.069311168</v>
      </c>
      <c r="Y21" s="87">
        <v>0</v>
      </c>
      <c r="Z21" s="110">
        <v>6.3673118584615374</v>
      </c>
      <c r="AA21" s="110">
        <v>6.3700000000000007E-2</v>
      </c>
      <c r="AB21" s="110"/>
      <c r="AC21" s="110">
        <f t="shared" si="2"/>
        <v>6.4310118584615372</v>
      </c>
    </row>
    <row r="22" spans="1:29" s="31" customFormat="1" x14ac:dyDescent="0.2">
      <c r="A22" s="24" t="s">
        <v>16</v>
      </c>
      <c r="B22" s="24"/>
      <c r="C22" s="16">
        <v>808.24672285681027</v>
      </c>
      <c r="D22" s="16">
        <v>15528.383150724745</v>
      </c>
      <c r="E22" s="16">
        <v>29977946.365926702</v>
      </c>
      <c r="F22" s="24"/>
      <c r="G22" s="17">
        <v>54245544.22263407</v>
      </c>
      <c r="H22" s="17">
        <v>53453334.327411979</v>
      </c>
      <c r="I22" s="172">
        <f t="shared" si="0"/>
        <v>3.64216739923773E-2</v>
      </c>
      <c r="J22" s="17">
        <v>55396005.052871421</v>
      </c>
      <c r="K22" s="172">
        <f t="shared" si="1"/>
        <v>3.6933577284287193E-2</v>
      </c>
      <c r="L22" s="17">
        <v>1263504.2158232925</v>
      </c>
      <c r="M22" s="18">
        <v>52982040.006810777</v>
      </c>
      <c r="N22" s="11">
        <v>0.9546153742595227</v>
      </c>
      <c r="O22" s="11">
        <v>0.9792320614250194</v>
      </c>
      <c r="P22" s="27"/>
      <c r="Q22" s="11">
        <v>0.9792320614250194</v>
      </c>
      <c r="R22" s="19">
        <v>54245544.22263407</v>
      </c>
      <c r="S22" s="20">
        <v>0</v>
      </c>
      <c r="T22" s="21">
        <v>0</v>
      </c>
      <c r="U22" s="166" t="s">
        <v>110</v>
      </c>
      <c r="V22" s="86">
        <v>9913058.6251024995</v>
      </c>
      <c r="W22" s="22">
        <v>0.18710224490842911</v>
      </c>
      <c r="X22" s="86">
        <v>43068981.381708279</v>
      </c>
      <c r="Y22" s="87">
        <v>0</v>
      </c>
      <c r="Z22" s="167" t="s">
        <v>110</v>
      </c>
      <c r="AA22" s="167"/>
      <c r="AB22" s="167"/>
      <c r="AC22" s="167" t="s">
        <v>110</v>
      </c>
    </row>
    <row r="23" spans="1:29" s="31" customFormat="1" x14ac:dyDescent="0.2">
      <c r="A23" s="50"/>
      <c r="B23" s="50"/>
      <c r="C23" s="51"/>
      <c r="D23" s="51"/>
      <c r="E23" s="52"/>
      <c r="F23" s="50"/>
      <c r="G23" s="51"/>
      <c r="H23" s="51"/>
      <c r="I23" s="51"/>
      <c r="J23" s="51"/>
      <c r="K23" s="51"/>
      <c r="L23" s="52"/>
      <c r="M23" s="51"/>
      <c r="N23" s="51"/>
      <c r="O23" s="55"/>
      <c r="P23" s="55"/>
      <c r="Q23" s="55"/>
      <c r="R23" s="56"/>
      <c r="S23" s="57"/>
      <c r="T23" s="50"/>
      <c r="Z23" s="145"/>
    </row>
    <row r="24" spans="1:29" s="31" customFormat="1" x14ac:dyDescent="0.2">
      <c r="A24" s="30"/>
      <c r="B24" s="30"/>
      <c r="C24" s="53">
        <f>SUM(C10:C22)</f>
        <v>1300516.414313321</v>
      </c>
      <c r="D24" s="53">
        <v>33957.46836067499</v>
      </c>
      <c r="E24" s="53">
        <v>41020926.039763048</v>
      </c>
      <c r="F24" s="30"/>
      <c r="G24" s="147">
        <v>1499881926.5860496</v>
      </c>
      <c r="H24" s="147">
        <f>SUM(H10:H22)</f>
        <v>1467624314.5386245</v>
      </c>
      <c r="I24" s="174">
        <f>SUM(I10:I22)</f>
        <v>1.0000000000000002</v>
      </c>
      <c r="J24" s="147">
        <v>1499881926.5860493</v>
      </c>
      <c r="K24" s="174">
        <f>SUM(K10:K22)</f>
        <v>1</v>
      </c>
      <c r="L24" s="147">
        <v>53630484.757363364</v>
      </c>
      <c r="M24" s="147">
        <v>1446251441.8286858</v>
      </c>
      <c r="N24" s="53"/>
      <c r="O24" s="60"/>
      <c r="P24" s="59"/>
      <c r="Q24" s="59"/>
      <c r="R24" s="58"/>
      <c r="S24" s="148">
        <v>-1.0710209608078003E-8</v>
      </c>
      <c r="T24" s="59"/>
      <c r="U24" s="62"/>
      <c r="V24" s="63">
        <f>SUM(V10:V22)</f>
        <v>760767135.65880823</v>
      </c>
      <c r="W24" s="63"/>
      <c r="X24" s="63">
        <f>SUM(X10:X22)</f>
        <v>685484306.16987789</v>
      </c>
      <c r="Y24" s="64"/>
      <c r="Z24" s="145"/>
    </row>
    <row r="25" spans="1:29" s="31" customFormat="1" x14ac:dyDescent="0.2">
      <c r="A25" s="30"/>
      <c r="B25" s="30"/>
      <c r="G25" s="128"/>
      <c r="H25" s="128"/>
      <c r="I25" s="128"/>
      <c r="J25" s="128"/>
      <c r="K25" s="128"/>
      <c r="L25" s="128"/>
      <c r="M25" s="128"/>
      <c r="S25" s="62"/>
    </row>
    <row r="26" spans="1:29" s="31" customFormat="1" x14ac:dyDescent="0.2">
      <c r="A26" s="59" t="s">
        <v>111</v>
      </c>
      <c r="B26" s="30"/>
      <c r="R26" s="65"/>
      <c r="W26" s="66" t="s">
        <v>101</v>
      </c>
      <c r="X26" s="63">
        <v>1446251441.8286862</v>
      </c>
    </row>
    <row r="27" spans="1:29" s="31" customFormat="1" x14ac:dyDescent="0.2">
      <c r="A27" s="30"/>
      <c r="B27" s="30"/>
      <c r="G27" s="69"/>
      <c r="H27" s="69"/>
      <c r="I27" s="69"/>
      <c r="J27" s="30"/>
      <c r="K27" s="30"/>
      <c r="L27" s="70"/>
      <c r="N27" s="46"/>
      <c r="S27" s="64"/>
      <c r="T27" s="71"/>
      <c r="W27" s="162" t="s">
        <v>102</v>
      </c>
      <c r="X27" s="63">
        <v>53630484.757363364</v>
      </c>
    </row>
    <row r="28" spans="1:29" s="31" customFormat="1" x14ac:dyDescent="0.2">
      <c r="A28" s="30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O28" s="64"/>
      <c r="Q28" s="72"/>
      <c r="R28" s="64"/>
      <c r="T28" s="30"/>
      <c r="W28" s="66" t="s">
        <v>23</v>
      </c>
      <c r="X28" s="63">
        <v>1499881926.5860496</v>
      </c>
      <c r="Z28" s="145"/>
    </row>
    <row r="29" spans="1:29" s="31" customFormat="1" x14ac:dyDescent="0.2">
      <c r="A29" s="30"/>
      <c r="G29" s="69"/>
      <c r="H29" s="69"/>
      <c r="I29" s="69"/>
      <c r="J29" s="30"/>
      <c r="K29" s="30"/>
      <c r="L29" s="70"/>
      <c r="O29" s="64"/>
      <c r="T29" s="75"/>
      <c r="V29" s="23"/>
      <c r="Z29" s="145"/>
    </row>
    <row r="30" spans="1:29" s="31" customFormat="1" ht="13.5" thickBot="1" x14ac:dyDescent="0.25">
      <c r="A30" s="30"/>
      <c r="G30" s="69"/>
      <c r="H30" s="69"/>
      <c r="I30" s="69"/>
      <c r="J30" s="30"/>
      <c r="K30" s="30"/>
      <c r="L30" s="70"/>
      <c r="O30" s="64"/>
      <c r="V30" s="77"/>
      <c r="W30" s="146"/>
      <c r="Z30" s="145"/>
    </row>
    <row r="31" spans="1:29" s="31" customFormat="1" ht="51.75" thickBot="1" x14ac:dyDescent="0.25">
      <c r="A31" s="30"/>
      <c r="G31" s="69"/>
      <c r="H31" s="69"/>
      <c r="I31" s="69"/>
      <c r="J31" s="30"/>
      <c r="K31" s="30"/>
      <c r="L31" s="70"/>
      <c r="M31" s="30"/>
      <c r="N31" s="30"/>
      <c r="O31" s="71"/>
      <c r="Q31" s="72"/>
      <c r="T31" s="30"/>
      <c r="U31" s="78" t="s">
        <v>31</v>
      </c>
      <c r="V31" s="78" t="s">
        <v>36</v>
      </c>
      <c r="W31" s="78" t="s">
        <v>37</v>
      </c>
      <c r="X31" s="78" t="s">
        <v>33</v>
      </c>
      <c r="Y31" s="78" t="s">
        <v>32</v>
      </c>
      <c r="Z31" s="78" t="s">
        <v>38</v>
      </c>
    </row>
    <row r="32" spans="1:29" s="31" customFormat="1" ht="13.5" thickBot="1" x14ac:dyDescent="0.25">
      <c r="A32" s="30"/>
      <c r="G32" s="69"/>
      <c r="H32" s="69"/>
      <c r="I32" s="69"/>
      <c r="J32" s="30"/>
      <c r="K32" s="30"/>
      <c r="L32" s="70"/>
      <c r="M32" s="30"/>
      <c r="N32" s="79"/>
      <c r="O32" s="80"/>
      <c r="Q32" s="72"/>
      <c r="R32" s="64"/>
      <c r="T32" s="30"/>
      <c r="U32" s="32" t="s">
        <v>6</v>
      </c>
      <c r="V32" s="81">
        <v>24.78</v>
      </c>
      <c r="W32" s="150">
        <v>33.584723928269518</v>
      </c>
      <c r="X32" s="168">
        <v>3</v>
      </c>
      <c r="Y32" s="81">
        <v>2.9349079760898391</v>
      </c>
      <c r="Z32" s="81">
        <v>27.71490797608984</v>
      </c>
    </row>
    <row r="33" spans="1:26" s="31" customFormat="1" ht="13.5" thickBot="1" x14ac:dyDescent="0.25">
      <c r="A33" s="30"/>
      <c r="G33" s="69"/>
      <c r="H33" s="69"/>
      <c r="I33" s="69"/>
      <c r="J33" s="30"/>
      <c r="K33" s="30"/>
      <c r="L33" s="70"/>
      <c r="M33" s="30"/>
      <c r="N33" s="79"/>
      <c r="O33" s="75"/>
      <c r="Q33" s="72"/>
      <c r="U33" s="32" t="s">
        <v>7</v>
      </c>
      <c r="V33" s="81">
        <v>33.770000000000003</v>
      </c>
      <c r="W33" s="150">
        <v>57.867373781709915</v>
      </c>
      <c r="X33" s="168">
        <v>6</v>
      </c>
      <c r="Y33" s="81">
        <v>4.0162289636183184</v>
      </c>
      <c r="Z33" s="81">
        <v>37.786228963618321</v>
      </c>
    </row>
    <row r="34" spans="1:26" s="31" customFormat="1" ht="13.5" thickBot="1" x14ac:dyDescent="0.25">
      <c r="A34" s="30"/>
      <c r="G34" s="69"/>
      <c r="H34" s="69"/>
      <c r="I34" s="69"/>
      <c r="J34" s="30"/>
      <c r="K34" s="30"/>
      <c r="L34" s="70"/>
      <c r="M34" s="30"/>
      <c r="N34" s="79"/>
      <c r="O34" s="71"/>
      <c r="T34" s="30"/>
      <c r="U34" s="32" t="s">
        <v>8</v>
      </c>
      <c r="V34" s="81">
        <v>80.33</v>
      </c>
      <c r="W34" s="150">
        <v>130.01769111261004</v>
      </c>
      <c r="X34" s="168">
        <v>6</v>
      </c>
      <c r="Y34" s="81">
        <v>8.2812818521016727</v>
      </c>
      <c r="Z34" s="81">
        <v>88.611281852101669</v>
      </c>
    </row>
    <row r="35" spans="1:26" s="31" customFormat="1" ht="13.5" thickBot="1" x14ac:dyDescent="0.25">
      <c r="A35" s="30"/>
      <c r="G35" s="69"/>
      <c r="H35" s="69"/>
      <c r="I35" s="69"/>
      <c r="J35" s="30"/>
      <c r="K35" s="30"/>
      <c r="L35" s="70"/>
      <c r="O35" s="64"/>
      <c r="Q35" s="30"/>
      <c r="S35" s="84"/>
      <c r="T35" s="30"/>
      <c r="U35" s="32" t="s">
        <v>9</v>
      </c>
      <c r="V35" s="81">
        <v>36.28</v>
      </c>
      <c r="W35" s="150">
        <v>61.697545226287701</v>
      </c>
      <c r="X35" s="168">
        <v>6</v>
      </c>
      <c r="Y35" s="81">
        <v>4.236257537714617</v>
      </c>
      <c r="Z35" s="81">
        <v>40.516257537714615</v>
      </c>
    </row>
    <row r="36" spans="1:26" s="31" customFormat="1" x14ac:dyDescent="0.2">
      <c r="A36" s="30"/>
      <c r="G36" s="69"/>
      <c r="H36" s="69"/>
      <c r="I36" s="69"/>
      <c r="J36" s="30"/>
      <c r="K36" s="30"/>
      <c r="L36" s="70"/>
      <c r="O36" s="64"/>
      <c r="Q36" s="30"/>
      <c r="S36" s="84"/>
      <c r="T36" s="30"/>
      <c r="V36" s="23"/>
    </row>
    <row r="37" spans="1:26" x14ac:dyDescent="0.2">
      <c r="A37" s="4"/>
      <c r="G37" s="12"/>
      <c r="H37" s="12"/>
      <c r="I37" s="12"/>
      <c r="J37" s="4"/>
      <c r="K37" s="4"/>
      <c r="L37" s="13"/>
      <c r="Q37" s="4"/>
      <c r="S37" s="6"/>
      <c r="T37" s="4"/>
      <c r="V37" s="2"/>
    </row>
    <row r="38" spans="1:26" x14ac:dyDescent="0.2">
      <c r="A38" s="4"/>
      <c r="G38" s="12"/>
      <c r="H38" s="12"/>
      <c r="I38" s="12"/>
      <c r="J38" s="4"/>
      <c r="K38" s="4"/>
      <c r="L38" s="13"/>
      <c r="O38" s="5"/>
      <c r="Q38" s="4"/>
      <c r="S38" s="6"/>
      <c r="T38" s="4"/>
      <c r="V38" s="2"/>
    </row>
    <row r="39" spans="1:26" x14ac:dyDescent="0.2">
      <c r="A39" s="4"/>
      <c r="G39" s="12"/>
      <c r="H39" s="12"/>
      <c r="I39" s="12"/>
      <c r="J39" s="4"/>
      <c r="K39" s="4"/>
      <c r="L39" s="13"/>
      <c r="T39" s="4"/>
    </row>
    <row r="40" spans="1:26" x14ac:dyDescent="0.2">
      <c r="A40" s="4"/>
      <c r="J40" s="4"/>
      <c r="K40" s="4"/>
      <c r="L40" s="13"/>
      <c r="O40" s="5"/>
      <c r="T40" s="4"/>
    </row>
  </sheetData>
  <pageMargins left="0.7" right="0.7" top="0.91093749999999996" bottom="0.75" header="0.3" footer="0.3"/>
  <pageSetup paperSize="17" scale="53" orientation="landscape" r:id="rId1"/>
  <headerFooter>
    <oddHeader>&amp;RUpdated: 2017-06-07
EB-2017-0049
Exhibit H1
Tab 1
Schedule 2
Page &amp;P of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46"/>
  <sheetViews>
    <sheetView tabSelected="1" view="pageBreakPreview" topLeftCell="S1" zoomScale="120" zoomScaleNormal="100" zoomScaleSheetLayoutView="120" workbookViewId="0">
      <selection activeCell="Z8" sqref="Z8"/>
    </sheetView>
  </sheetViews>
  <sheetFormatPr defaultRowHeight="12.75" x14ac:dyDescent="0.2"/>
  <cols>
    <col min="1" max="1" width="9.7109375" customWidth="1"/>
    <col min="2" max="2" width="3.140625" customWidth="1"/>
    <col min="3" max="3" width="19.7109375" customWidth="1"/>
    <col min="4" max="4" width="18" bestFit="1" customWidth="1"/>
    <col min="5" max="5" width="18" customWidth="1"/>
    <col min="6" max="6" width="18.85546875" customWidth="1"/>
    <col min="7" max="8" width="19.28515625" customWidth="1"/>
    <col min="9" max="9" width="20.140625" customWidth="1"/>
    <col min="10" max="10" width="16.28515625" bestFit="1" customWidth="1"/>
    <col min="11" max="11" width="20.7109375" customWidth="1"/>
    <col min="12" max="12" width="10.42578125" customWidth="1"/>
    <col min="13" max="13" width="15.42578125" bestFit="1" customWidth="1"/>
    <col min="14" max="14" width="2" customWidth="1"/>
    <col min="15" max="15" width="18" customWidth="1"/>
    <col min="16" max="16" width="19.5703125" customWidth="1"/>
    <col min="17" max="17" width="13.7109375" bestFit="1" customWidth="1"/>
    <col min="18" max="18" width="16.140625" customWidth="1"/>
    <col min="19" max="19" width="14.140625" bestFit="1" customWidth="1"/>
    <col min="20" max="20" width="17.85546875" customWidth="1"/>
    <col min="21" max="21" width="13.28515625" customWidth="1"/>
    <col min="22" max="22" width="17.7109375" customWidth="1"/>
    <col min="23" max="23" width="13.7109375" customWidth="1"/>
    <col min="24" max="24" width="13.140625" customWidth="1"/>
    <col min="26" max="26" width="10.42578125" customWidth="1"/>
    <col min="27" max="27" width="12.7109375" customWidth="1"/>
  </cols>
  <sheetData>
    <row r="1" spans="1:27" s="1" customFormat="1" ht="20.25" customHeigh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</row>
    <row r="2" spans="1:27" x14ac:dyDescent="0.2">
      <c r="J2" s="7"/>
    </row>
    <row r="3" spans="1:27" ht="23.25" x14ac:dyDescent="0.35">
      <c r="A3" s="44" t="s">
        <v>52</v>
      </c>
      <c r="B3" s="31"/>
      <c r="C3" s="31"/>
      <c r="D3" s="31"/>
      <c r="E3" s="31"/>
      <c r="F3" s="3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31"/>
      <c r="V3" s="31"/>
      <c r="W3" s="31"/>
      <c r="X3" s="31"/>
      <c r="Y3" s="31"/>
      <c r="Z3" s="31"/>
      <c r="AA3" s="31"/>
    </row>
    <row r="4" spans="1:27" ht="23.25" x14ac:dyDescent="0.35">
      <c r="A4" s="44"/>
      <c r="B4" s="31"/>
      <c r="C4" s="31"/>
      <c r="D4" s="31"/>
      <c r="E4" s="31"/>
      <c r="F4" s="31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31"/>
      <c r="V4" s="31"/>
      <c r="W4" s="31"/>
      <c r="X4" s="31"/>
      <c r="Y4" s="31"/>
      <c r="Z4" s="31"/>
      <c r="AA4" s="31"/>
    </row>
    <row r="5" spans="1:27" ht="23.25" x14ac:dyDescent="0.35">
      <c r="A5" s="44"/>
      <c r="B5" s="31"/>
      <c r="C5" s="31"/>
      <c r="D5" s="31"/>
      <c r="E5" s="31"/>
      <c r="F5" s="31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31"/>
      <c r="V5" s="31"/>
      <c r="W5" s="31"/>
      <c r="X5" s="31"/>
      <c r="Y5" s="31"/>
      <c r="Z5" s="31"/>
      <c r="AA5" s="31"/>
    </row>
    <row r="6" spans="1:27" x14ac:dyDescent="0.2">
      <c r="A6" s="31"/>
      <c r="B6" s="31"/>
      <c r="C6" s="31"/>
      <c r="D6" s="31"/>
      <c r="E6" s="31"/>
      <c r="F6" s="31"/>
      <c r="G6" s="31"/>
      <c r="H6" s="46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V6" s="31"/>
      <c r="W6" s="31"/>
      <c r="X6" s="31"/>
      <c r="Y6" s="31"/>
      <c r="Z6" s="31"/>
      <c r="AA6" s="31"/>
    </row>
    <row r="7" spans="1:27" s="3" customFormat="1" ht="88.5" customHeight="1" x14ac:dyDescent="0.2">
      <c r="A7" s="47"/>
      <c r="B7" s="47"/>
      <c r="C7" s="48" t="s">
        <v>21</v>
      </c>
      <c r="D7" s="47" t="s">
        <v>0</v>
      </c>
      <c r="E7" s="47" t="s">
        <v>1</v>
      </c>
      <c r="F7" s="49" t="s">
        <v>88</v>
      </c>
      <c r="G7" s="48" t="s">
        <v>40</v>
      </c>
      <c r="H7" s="47" t="s">
        <v>2</v>
      </c>
      <c r="I7" s="47" t="s">
        <v>3</v>
      </c>
      <c r="J7" s="47" t="s">
        <v>4</v>
      </c>
      <c r="K7" s="48" t="s">
        <v>25</v>
      </c>
      <c r="L7" s="48" t="s">
        <v>41</v>
      </c>
      <c r="M7" s="48" t="s">
        <v>89</v>
      </c>
      <c r="N7" s="47"/>
      <c r="O7" s="48" t="s">
        <v>42</v>
      </c>
      <c r="P7" s="48" t="s">
        <v>24</v>
      </c>
      <c r="Q7" s="48" t="s">
        <v>5</v>
      </c>
      <c r="R7" s="48" t="s">
        <v>26</v>
      </c>
      <c r="S7" s="48" t="s">
        <v>28</v>
      </c>
      <c r="T7" s="48" t="s">
        <v>29</v>
      </c>
      <c r="U7" s="48" t="s">
        <v>20</v>
      </c>
      <c r="V7" s="48" t="s">
        <v>30</v>
      </c>
      <c r="W7" s="48" t="s">
        <v>112</v>
      </c>
      <c r="X7" s="48" t="s">
        <v>27</v>
      </c>
      <c r="Y7" s="48" t="s">
        <v>113</v>
      </c>
      <c r="Z7" s="48" t="s">
        <v>114</v>
      </c>
      <c r="AA7" s="48" t="s">
        <v>115</v>
      </c>
    </row>
    <row r="8" spans="1:27" ht="20.25" customHeight="1" x14ac:dyDescent="0.3">
      <c r="A8" s="31"/>
      <c r="B8" s="31"/>
      <c r="C8" s="31"/>
      <c r="D8" s="31"/>
      <c r="E8" s="31"/>
      <c r="F8" s="161" t="s">
        <v>105</v>
      </c>
      <c r="G8" s="161" t="s">
        <v>106</v>
      </c>
      <c r="H8" s="161" t="s">
        <v>107</v>
      </c>
      <c r="I8" s="161" t="s">
        <v>108</v>
      </c>
      <c r="J8" s="161" t="s">
        <v>109</v>
      </c>
      <c r="K8" s="161" t="s">
        <v>91</v>
      </c>
      <c r="L8" s="161" t="s">
        <v>94</v>
      </c>
      <c r="M8" s="161" t="s">
        <v>95</v>
      </c>
      <c r="N8" s="161"/>
      <c r="O8" s="161" t="s">
        <v>96</v>
      </c>
      <c r="P8" s="161" t="s">
        <v>97</v>
      </c>
      <c r="Q8" s="161" t="s">
        <v>98</v>
      </c>
      <c r="R8" s="161" t="s">
        <v>99</v>
      </c>
      <c r="S8" s="161"/>
      <c r="T8" s="161" t="s">
        <v>100</v>
      </c>
      <c r="U8" s="31"/>
      <c r="V8" s="161" t="s">
        <v>103</v>
      </c>
      <c r="W8" s="31"/>
      <c r="X8" s="31"/>
      <c r="Y8" s="31"/>
      <c r="Z8" s="31"/>
      <c r="AA8" s="31"/>
    </row>
    <row r="9" spans="1:27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spans="1:27" x14ac:dyDescent="0.2">
      <c r="A10" s="15" t="s">
        <v>6</v>
      </c>
      <c r="B10" s="15"/>
      <c r="C10" s="16">
        <v>228666.47397304414</v>
      </c>
      <c r="D10" s="16">
        <v>2047.3390009718628</v>
      </c>
      <c r="E10" s="16">
        <v>0</v>
      </c>
      <c r="F10" s="17">
        <v>97161331.174841449</v>
      </c>
      <c r="G10" s="17">
        <v>96173150.486051261</v>
      </c>
      <c r="H10" s="17">
        <v>100589028.91147913</v>
      </c>
      <c r="I10" s="17">
        <v>94935240.347217724</v>
      </c>
      <c r="J10" s="17">
        <v>5209554.0874873204</v>
      </c>
      <c r="K10" s="17">
        <v>95379474.823991805</v>
      </c>
      <c r="L10" s="151">
        <v>1.047550989682744</v>
      </c>
      <c r="M10" s="151">
        <v>1.0595541607477175</v>
      </c>
      <c r="N10" s="17"/>
      <c r="O10" s="151">
        <v>1.0595541607477175</v>
      </c>
      <c r="P10" s="19">
        <v>100589028.91147912</v>
      </c>
      <c r="Q10" s="20">
        <v>0</v>
      </c>
      <c r="R10" s="21">
        <v>0</v>
      </c>
      <c r="S10" s="85">
        <v>31.234656559542152</v>
      </c>
      <c r="T10" s="86">
        <v>85707825.374754205</v>
      </c>
      <c r="U10" s="152">
        <v>0.89859821028491582</v>
      </c>
      <c r="V10" s="86">
        <v>9671649.4492375851</v>
      </c>
      <c r="W10" s="87">
        <v>4.7240097730011964E-3</v>
      </c>
      <c r="X10" s="87"/>
      <c r="Y10" s="88"/>
      <c r="Z10" s="88"/>
      <c r="AA10" s="88"/>
    </row>
    <row r="11" spans="1:27" x14ac:dyDescent="0.2">
      <c r="A11" s="15" t="s">
        <v>7</v>
      </c>
      <c r="B11" s="15"/>
      <c r="C11" s="16">
        <v>449958.16421983961</v>
      </c>
      <c r="D11" s="16">
        <v>4917.2017926805302</v>
      </c>
      <c r="E11" s="16">
        <v>0</v>
      </c>
      <c r="F11" s="17">
        <v>325416230.0823127</v>
      </c>
      <c r="G11" s="17">
        <v>323539528.89003342</v>
      </c>
      <c r="H11" s="17">
        <v>336896398.80613452</v>
      </c>
      <c r="I11" s="17">
        <v>311643361.12979347</v>
      </c>
      <c r="J11" s="17">
        <v>14020357.534126636</v>
      </c>
      <c r="K11" s="17">
        <v>322876041.27200788</v>
      </c>
      <c r="L11" s="151">
        <v>1.0735400516786999</v>
      </c>
      <c r="M11" s="151">
        <v>1.0810318486644215</v>
      </c>
      <c r="N11" s="17"/>
      <c r="O11" s="151">
        <v>1.0808544469740144</v>
      </c>
      <c r="P11" s="19">
        <v>336841112.74706596</v>
      </c>
      <c r="Q11" s="20">
        <v>-55286.0590685606</v>
      </c>
      <c r="R11" s="21">
        <v>-1.7122998303235729E-4</v>
      </c>
      <c r="S11" s="85">
        <v>42.189435930836751</v>
      </c>
      <c r="T11" s="86">
        <v>227801773.69091812</v>
      </c>
      <c r="U11" s="152">
        <v>0.70566024647533987</v>
      </c>
      <c r="V11" s="86">
        <v>95018981.522021204</v>
      </c>
      <c r="W11" s="87">
        <v>1.9323791361066593E-2</v>
      </c>
      <c r="X11" s="87"/>
      <c r="Y11" s="88"/>
      <c r="Z11" s="88"/>
      <c r="AA11" s="88"/>
    </row>
    <row r="12" spans="1:27" x14ac:dyDescent="0.2">
      <c r="A12" s="15" t="s">
        <v>8</v>
      </c>
      <c r="B12" s="15"/>
      <c r="C12" s="16">
        <v>330076.3809284484</v>
      </c>
      <c r="D12" s="16">
        <v>4478.3459902556651</v>
      </c>
      <c r="E12" s="16">
        <v>0</v>
      </c>
      <c r="F12" s="17">
        <v>529259234.36950642</v>
      </c>
      <c r="G12" s="17">
        <v>529368662.29907537</v>
      </c>
      <c r="H12" s="17">
        <v>547930661.13782036</v>
      </c>
      <c r="I12" s="17">
        <v>576705741.13344932</v>
      </c>
      <c r="J12" s="17">
        <v>17296467.192955855</v>
      </c>
      <c r="K12" s="17">
        <v>530634193.94486451</v>
      </c>
      <c r="L12" s="151">
        <v>0.94918908614088193</v>
      </c>
      <c r="M12" s="151">
        <v>0.9501043982342281</v>
      </c>
      <c r="N12" s="17"/>
      <c r="O12" s="151">
        <v>0.9501043982342281</v>
      </c>
      <c r="P12" s="19">
        <v>547930661.13782036</v>
      </c>
      <c r="Q12" s="20">
        <v>0</v>
      </c>
      <c r="R12" s="21">
        <v>0</v>
      </c>
      <c r="S12" s="85">
        <v>97.68150521093942</v>
      </c>
      <c r="T12" s="86">
        <v>386908292.68404311</v>
      </c>
      <c r="U12" s="152">
        <v>0.72914315944789032</v>
      </c>
      <c r="V12" s="86">
        <v>143725901.2608214</v>
      </c>
      <c r="W12" s="87">
        <v>3.2093523272554519E-2</v>
      </c>
      <c r="X12" s="87"/>
      <c r="Y12" s="88"/>
      <c r="Z12" s="88"/>
      <c r="AA12" s="88"/>
    </row>
    <row r="13" spans="1:27" x14ac:dyDescent="0.2">
      <c r="A13" s="15" t="s">
        <v>9</v>
      </c>
      <c r="B13" s="15"/>
      <c r="C13" s="16">
        <v>149813.42757245869</v>
      </c>
      <c r="D13" s="16">
        <v>619.77162082343443</v>
      </c>
      <c r="E13" s="16">
        <v>0</v>
      </c>
      <c r="F13" s="17">
        <v>113422685.3477865</v>
      </c>
      <c r="G13" s="17">
        <v>113925780.75917771</v>
      </c>
      <c r="H13" s="17">
        <v>117424057.88096403</v>
      </c>
      <c r="I13" s="17">
        <v>108278258.27138887</v>
      </c>
      <c r="J13" s="17">
        <v>3312591.0981948795</v>
      </c>
      <c r="K13" s="17">
        <v>114111466.78276914</v>
      </c>
      <c r="L13" s="151">
        <v>1.0880016023533059</v>
      </c>
      <c r="M13" s="151">
        <v>1.0844657067409793</v>
      </c>
      <c r="N13" s="17"/>
      <c r="O13" s="151">
        <v>1.0808544469740144</v>
      </c>
      <c r="P13" s="19">
        <v>117033036.96323153</v>
      </c>
      <c r="Q13" s="20">
        <v>-391020.91773249209</v>
      </c>
      <c r="R13" s="21">
        <v>-3.4266575372032316E-3</v>
      </c>
      <c r="S13" s="85">
        <v>45.067341038843651</v>
      </c>
      <c r="T13" s="86">
        <v>81020313.99127318</v>
      </c>
      <c r="U13" s="152">
        <v>0.7124516033592414</v>
      </c>
      <c r="V13" s="86">
        <v>32700131.873763476</v>
      </c>
      <c r="W13" s="87">
        <v>5.2761583097847835E-2</v>
      </c>
      <c r="X13" s="87"/>
      <c r="Y13" s="88"/>
      <c r="Z13" s="88"/>
      <c r="AA13" s="88"/>
    </row>
    <row r="14" spans="1:27" x14ac:dyDescent="0.2">
      <c r="A14" s="15" t="s">
        <v>10</v>
      </c>
      <c r="B14" s="15"/>
      <c r="C14" s="16">
        <v>88422.512573780055</v>
      </c>
      <c r="D14" s="16">
        <v>2064.2470472481559</v>
      </c>
      <c r="E14" s="16">
        <v>0</v>
      </c>
      <c r="F14" s="17">
        <v>158183984.70513475</v>
      </c>
      <c r="G14" s="17">
        <v>160456448.73558092</v>
      </c>
      <c r="H14" s="17">
        <v>163764464.92077136</v>
      </c>
      <c r="I14" s="17">
        <v>163495673.05122733</v>
      </c>
      <c r="J14" s="17">
        <v>5240152.8700262075</v>
      </c>
      <c r="K14" s="17">
        <v>158524312.05074516</v>
      </c>
      <c r="L14" s="151">
        <v>1.014844950629979</v>
      </c>
      <c r="M14" s="151">
        <v>1.0016440304781633</v>
      </c>
      <c r="N14" s="17"/>
      <c r="O14" s="151">
        <v>1.0016440304781633</v>
      </c>
      <c r="P14" s="19">
        <v>163764464.92077136</v>
      </c>
      <c r="Q14" s="20">
        <v>0</v>
      </c>
      <c r="R14" s="21">
        <v>0</v>
      </c>
      <c r="S14" s="85">
        <v>30.19562531116479</v>
      </c>
      <c r="T14" s="86">
        <v>32039676.704995438</v>
      </c>
      <c r="U14" s="152">
        <v>0.2021120690606702</v>
      </c>
      <c r="V14" s="86">
        <v>126484635.34574972</v>
      </c>
      <c r="W14" s="87">
        <v>6.1273981481221519E-2</v>
      </c>
      <c r="X14" s="87"/>
      <c r="Y14" s="88"/>
      <c r="Z14" s="88"/>
      <c r="AA14" s="88"/>
    </row>
    <row r="15" spans="1:27" x14ac:dyDescent="0.2">
      <c r="A15" s="15" t="s">
        <v>11</v>
      </c>
      <c r="B15" s="15"/>
      <c r="C15" s="16">
        <v>5456.9570554247157</v>
      </c>
      <c r="D15" s="16">
        <v>2316.9836384272949</v>
      </c>
      <c r="E15" s="16">
        <v>7940259.2717908947</v>
      </c>
      <c r="F15" s="17">
        <v>142147553.01163882</v>
      </c>
      <c r="G15" s="17">
        <v>143462225.24283519</v>
      </c>
      <c r="H15" s="17">
        <v>147162293.33924708</v>
      </c>
      <c r="I15" s="17">
        <v>153189222.49352375</v>
      </c>
      <c r="J15" s="17">
        <v>2851580.226502758</v>
      </c>
      <c r="K15" s="17">
        <v>144310713.11274433</v>
      </c>
      <c r="L15" s="151">
        <v>0.96840747622462053</v>
      </c>
      <c r="M15" s="151">
        <v>0.96065696361549546</v>
      </c>
      <c r="N15" s="17"/>
      <c r="O15" s="151">
        <v>0.96065696361549546</v>
      </c>
      <c r="P15" s="19">
        <v>147162293.33924708</v>
      </c>
      <c r="Q15" s="20">
        <v>0</v>
      </c>
      <c r="R15" s="21">
        <v>0</v>
      </c>
      <c r="S15" s="85">
        <v>104.18773587740054</v>
      </c>
      <c r="T15" s="86">
        <v>6822576.0046188924</v>
      </c>
      <c r="U15" s="152">
        <v>4.7276989056860112E-2</v>
      </c>
      <c r="V15" s="86">
        <v>137488137.10812545</v>
      </c>
      <c r="W15" s="87"/>
      <c r="X15" s="87">
        <v>17.315320873283717</v>
      </c>
      <c r="Y15" s="110">
        <v>6.4000000000000001E-2</v>
      </c>
      <c r="Z15" s="110">
        <v>8.0999999999988859E-3</v>
      </c>
      <c r="AA15" s="110">
        <f>SUM(X15:Z15)</f>
        <v>17.387420873283716</v>
      </c>
    </row>
    <row r="16" spans="1:27" x14ac:dyDescent="0.2">
      <c r="A16" s="15" t="s">
        <v>12</v>
      </c>
      <c r="B16" s="15"/>
      <c r="C16" s="16">
        <v>18166.33475115438</v>
      </c>
      <c r="D16" s="16">
        <v>592.27062397954035</v>
      </c>
      <c r="E16" s="16">
        <v>0</v>
      </c>
      <c r="F16" s="17">
        <v>22599303.42669031</v>
      </c>
      <c r="G16" s="17">
        <v>22725406.066328976</v>
      </c>
      <c r="H16" s="17">
        <v>23396571.025524039</v>
      </c>
      <c r="I16" s="17">
        <v>23031378.450565673</v>
      </c>
      <c r="J16" s="17">
        <v>901199.66453214607</v>
      </c>
      <c r="K16" s="17">
        <v>22495371.360991891</v>
      </c>
      <c r="L16" s="151">
        <v>1.0203296404449445</v>
      </c>
      <c r="M16" s="151">
        <v>1.0158563055937886</v>
      </c>
      <c r="N16" s="17"/>
      <c r="O16" s="151">
        <v>1.0158563055937886</v>
      </c>
      <c r="P16" s="19">
        <v>23396571.025524039</v>
      </c>
      <c r="Q16" s="20">
        <v>0</v>
      </c>
      <c r="R16" s="21">
        <v>0</v>
      </c>
      <c r="S16" s="85">
        <v>24.467700059865379</v>
      </c>
      <c r="T16" s="86">
        <v>5333861.1585402545</v>
      </c>
      <c r="U16" s="152">
        <v>0.23710927341210461</v>
      </c>
      <c r="V16" s="86">
        <v>17161510.202451639</v>
      </c>
      <c r="W16" s="87">
        <v>2.8975791652709883E-2</v>
      </c>
      <c r="X16" s="87"/>
      <c r="Y16" s="110"/>
      <c r="Z16" s="110"/>
      <c r="AA16" s="110"/>
    </row>
    <row r="17" spans="1:27" x14ac:dyDescent="0.2">
      <c r="A17" s="15" t="s">
        <v>13</v>
      </c>
      <c r="B17" s="15"/>
      <c r="C17" s="16">
        <v>1752.6969365471691</v>
      </c>
      <c r="D17" s="16">
        <v>1047.7318083832108</v>
      </c>
      <c r="E17" s="16">
        <v>2797925.8932595127</v>
      </c>
      <c r="F17" s="17">
        <v>29506059.248967461</v>
      </c>
      <c r="G17" s="17">
        <v>29812913.984256782</v>
      </c>
      <c r="H17" s="17">
        <v>30546986.244119328</v>
      </c>
      <c r="I17" s="17">
        <v>32416724.324377984</v>
      </c>
      <c r="J17" s="17">
        <v>642688.01719046931</v>
      </c>
      <c r="K17" s="17">
        <v>29904298.22692886</v>
      </c>
      <c r="L17" s="151">
        <v>0.9510078065696439</v>
      </c>
      <c r="M17" s="151">
        <v>0.94232180705400337</v>
      </c>
      <c r="N17" s="17"/>
      <c r="O17" s="151">
        <v>0.94232180705400337</v>
      </c>
      <c r="P17" s="19">
        <v>30546986.244119328</v>
      </c>
      <c r="Q17" s="20">
        <v>0</v>
      </c>
      <c r="R17" s="21">
        <v>0</v>
      </c>
      <c r="S17" s="85">
        <v>102.71914562793859</v>
      </c>
      <c r="T17" s="86">
        <v>2160426.382401966</v>
      </c>
      <c r="U17" s="152">
        <v>7.224467753790989E-2</v>
      </c>
      <c r="V17" s="86">
        <v>27743871.844526894</v>
      </c>
      <c r="W17" s="87"/>
      <c r="X17" s="87">
        <v>9.9158708639727369</v>
      </c>
      <c r="Y17" s="110">
        <v>6.4000000000000001E-2</v>
      </c>
      <c r="Z17" s="110"/>
      <c r="AA17" s="110">
        <f t="shared" ref="AA17:AA21" si="0">SUM(X17:Z17)</f>
        <v>9.9798708639727369</v>
      </c>
    </row>
    <row r="18" spans="1:27" x14ac:dyDescent="0.2">
      <c r="A18" s="15" t="s">
        <v>14</v>
      </c>
      <c r="B18" s="15"/>
      <c r="C18" s="16">
        <v>5363.5345562928842</v>
      </c>
      <c r="D18" s="16">
        <v>121.92537629730994</v>
      </c>
      <c r="E18" s="16">
        <v>0</v>
      </c>
      <c r="F18" s="17">
        <v>12565824.412522832</v>
      </c>
      <c r="G18" s="17">
        <v>12501833.813345077</v>
      </c>
      <c r="H18" s="17">
        <v>13009126.777537607</v>
      </c>
      <c r="I18" s="17">
        <v>13861705.92167465</v>
      </c>
      <c r="J18" s="17">
        <v>408411.36745028046</v>
      </c>
      <c r="K18" s="17">
        <v>12600715.410087327</v>
      </c>
      <c r="L18" s="151">
        <v>0.93262235902738677</v>
      </c>
      <c r="M18" s="151">
        <v>0.93849392355064176</v>
      </c>
      <c r="N18" s="17"/>
      <c r="O18" s="151">
        <v>0.93849392355064176</v>
      </c>
      <c r="P18" s="19">
        <v>13009126.777537607</v>
      </c>
      <c r="Q18" s="20">
        <v>0</v>
      </c>
      <c r="R18" s="21">
        <v>0</v>
      </c>
      <c r="S18" s="85">
        <v>4.2042026124619811</v>
      </c>
      <c r="T18" s="86">
        <v>270592.63192315988</v>
      </c>
      <c r="U18" s="152">
        <v>2.1474386423055054E-2</v>
      </c>
      <c r="V18" s="86">
        <v>12330122.778164167</v>
      </c>
      <c r="W18" s="87">
        <v>0.10112843734923301</v>
      </c>
      <c r="X18" s="87"/>
      <c r="Y18" s="110"/>
      <c r="Z18" s="110"/>
      <c r="AA18" s="110"/>
    </row>
    <row r="19" spans="1:27" x14ac:dyDescent="0.2">
      <c r="A19" s="15" t="s">
        <v>15</v>
      </c>
      <c r="B19" s="15"/>
      <c r="C19" s="16">
        <v>23822.465915569388</v>
      </c>
      <c r="D19" s="16">
        <v>20.235184531606055</v>
      </c>
      <c r="E19" s="16">
        <v>0</v>
      </c>
      <c r="F19" s="17">
        <v>6480263.3309630938</v>
      </c>
      <c r="G19" s="17">
        <v>6447525.6496231556</v>
      </c>
      <c r="H19" s="17">
        <v>6708876.7482945966</v>
      </c>
      <c r="I19" s="17">
        <v>6471843.4385499032</v>
      </c>
      <c r="J19" s="17">
        <v>3153610.300379395</v>
      </c>
      <c r="K19" s="17">
        <v>3555266.4479152015</v>
      </c>
      <c r="L19" s="151">
        <v>1.0301817655694332</v>
      </c>
      <c r="M19" s="151">
        <v>1.0366253157999452</v>
      </c>
      <c r="N19" s="17"/>
      <c r="O19" s="151">
        <v>1.0366253157999452</v>
      </c>
      <c r="P19" s="19">
        <v>6708876.7482945966</v>
      </c>
      <c r="Q19" s="20">
        <v>0</v>
      </c>
      <c r="R19" s="21">
        <v>0</v>
      </c>
      <c r="S19" s="85">
        <v>3.3677139069316211</v>
      </c>
      <c r="T19" s="86">
        <v>962726.99713521078</v>
      </c>
      <c r="U19" s="152">
        <v>0.2707889862093884</v>
      </c>
      <c r="V19" s="86">
        <v>2592539.4507799908</v>
      </c>
      <c r="W19" s="87">
        <v>0.12812037600796825</v>
      </c>
      <c r="X19" s="87"/>
      <c r="Y19" s="110"/>
      <c r="Z19" s="110"/>
      <c r="AA19" s="110"/>
    </row>
    <row r="20" spans="1:27" x14ac:dyDescent="0.2">
      <c r="A20" s="15" t="s">
        <v>18</v>
      </c>
      <c r="B20" s="15"/>
      <c r="C20" s="16">
        <v>5633.3777886580874</v>
      </c>
      <c r="D20" s="16">
        <v>24.560309388257281</v>
      </c>
      <c r="E20" s="16">
        <v>0</v>
      </c>
      <c r="F20" s="17">
        <v>3178993.5842443658</v>
      </c>
      <c r="G20" s="17">
        <v>3158213.1075179782</v>
      </c>
      <c r="H20" s="17">
        <v>3291143.4383246033</v>
      </c>
      <c r="I20" s="17">
        <v>3001654.3424423183</v>
      </c>
      <c r="J20" s="17">
        <v>131326.0356454094</v>
      </c>
      <c r="K20" s="17">
        <v>3159817.4026791938</v>
      </c>
      <c r="L20" s="151">
        <v>1.0880016023533059</v>
      </c>
      <c r="M20" s="151">
        <v>1.0964431819443741</v>
      </c>
      <c r="N20" s="17"/>
      <c r="O20" s="151">
        <v>1.0808544469740144</v>
      </c>
      <c r="P20" s="19">
        <v>3244351.4443076411</v>
      </c>
      <c r="Q20" s="20">
        <v>-46791.994016962126</v>
      </c>
      <c r="R20" s="21">
        <v>-1.4808448734185534E-2</v>
      </c>
      <c r="S20" s="85">
        <v>35.494676934261143</v>
      </c>
      <c r="T20" s="86">
        <v>2399459.0958847352</v>
      </c>
      <c r="U20" s="152">
        <v>0.7707804405348111</v>
      </c>
      <c r="V20" s="86">
        <v>713566.31277749653</v>
      </c>
      <c r="W20" s="87">
        <v>2.9053636967564637E-2</v>
      </c>
      <c r="X20" s="87"/>
      <c r="Y20" s="110"/>
      <c r="Z20" s="110"/>
      <c r="AA20" s="110"/>
    </row>
    <row r="21" spans="1:27" x14ac:dyDescent="0.2">
      <c r="A21" s="15" t="s">
        <v>22</v>
      </c>
      <c r="B21" s="15"/>
      <c r="C21" s="16">
        <v>1272.3440672406275</v>
      </c>
      <c r="D21" s="16">
        <v>19.001247814627558</v>
      </c>
      <c r="E21" s="16">
        <v>191107.45817508013</v>
      </c>
      <c r="F21" s="17">
        <v>4390670.9826762006</v>
      </c>
      <c r="G21" s="17">
        <v>4064693.329589413</v>
      </c>
      <c r="H21" s="17">
        <v>4545566.8945339508</v>
      </c>
      <c r="I21" s="17">
        <v>6664777.6523537068</v>
      </c>
      <c r="J21" s="17">
        <v>178834.05123851306</v>
      </c>
      <c r="K21" s="17">
        <v>4366732.8432954382</v>
      </c>
      <c r="L21" s="151">
        <v>0.63065363339141922</v>
      </c>
      <c r="M21" s="151">
        <v>0.68202828835987594</v>
      </c>
      <c r="N21" s="17"/>
      <c r="O21" s="151">
        <v>0.7560140980205895</v>
      </c>
      <c r="P21" s="19">
        <v>5038665.8653519694</v>
      </c>
      <c r="Q21" s="20">
        <v>493098.97081801854</v>
      </c>
      <c r="R21" s="21">
        <v>0.11292171710827448</v>
      </c>
      <c r="S21" s="85">
        <v>196.16</v>
      </c>
      <c r="T21" s="86">
        <v>2994996.1467590579</v>
      </c>
      <c r="U21" s="152">
        <v>0.61627567811323791</v>
      </c>
      <c r="V21" s="86">
        <v>1864835.6673543989</v>
      </c>
      <c r="W21" s="87"/>
      <c r="X21" s="87">
        <v>9.7580475673846205</v>
      </c>
      <c r="Y21" s="110">
        <v>6.4000000000000001E-2</v>
      </c>
      <c r="Z21" s="110"/>
      <c r="AA21" s="110">
        <f t="shared" si="0"/>
        <v>9.8220475673846206</v>
      </c>
    </row>
    <row r="22" spans="1:27" x14ac:dyDescent="0.2">
      <c r="A22" s="24" t="s">
        <v>16</v>
      </c>
      <c r="B22" s="24"/>
      <c r="C22" s="16">
        <v>811.10631588175238</v>
      </c>
      <c r="D22" s="16">
        <v>15367.77702692998</v>
      </c>
      <c r="E22" s="16">
        <v>29637491.8621055</v>
      </c>
      <c r="F22" s="17">
        <v>53815087.895559944</v>
      </c>
      <c r="G22" s="17">
        <v>54245544.22263407</v>
      </c>
      <c r="H22" s="17">
        <v>55713598.884922884</v>
      </c>
      <c r="I22" s="17">
        <v>57283194.453108847</v>
      </c>
      <c r="J22" s="17">
        <v>1287144.5171882205</v>
      </c>
      <c r="K22" s="17">
        <v>54426454.367734663</v>
      </c>
      <c r="L22" s="151">
        <v>0.9792320614250194</v>
      </c>
      <c r="M22" s="151">
        <v>0.97259937084216197</v>
      </c>
      <c r="N22" s="17"/>
      <c r="O22" s="151">
        <v>0.97259937084216197</v>
      </c>
      <c r="P22" s="19">
        <v>55713598.884922884</v>
      </c>
      <c r="Q22" s="20">
        <v>0</v>
      </c>
      <c r="R22" s="21">
        <v>0</v>
      </c>
      <c r="S22" s="166" t="s">
        <v>110</v>
      </c>
      <c r="T22" s="86">
        <v>10183311.794609332</v>
      </c>
      <c r="U22" s="152">
        <v>0.18710224490842911</v>
      </c>
      <c r="V22" s="86">
        <v>44243142.573125333</v>
      </c>
      <c r="W22" s="87"/>
      <c r="X22" s="166" t="s">
        <v>110</v>
      </c>
      <c r="Y22" s="167"/>
      <c r="Z22" s="167"/>
      <c r="AA22" s="167" t="s">
        <v>110</v>
      </c>
    </row>
    <row r="23" spans="1:27" x14ac:dyDescent="0.2">
      <c r="A23" s="50"/>
      <c r="B23" s="50"/>
      <c r="C23" s="51"/>
      <c r="D23" s="51"/>
      <c r="E23" s="52"/>
      <c r="F23" s="51"/>
      <c r="G23" s="51"/>
      <c r="H23" s="52"/>
      <c r="I23" s="51"/>
      <c r="J23" s="51"/>
      <c r="K23" s="52"/>
      <c r="L23" s="50"/>
      <c r="M23" s="55"/>
      <c r="N23" s="55"/>
      <c r="O23" s="55"/>
      <c r="P23" s="52"/>
      <c r="Q23" s="52"/>
      <c r="R23" s="50"/>
      <c r="S23" s="31"/>
      <c r="T23" s="52"/>
      <c r="U23" s="52"/>
      <c r="V23" s="52"/>
      <c r="W23" s="31"/>
      <c r="X23" s="31"/>
      <c r="Y23" s="31"/>
    </row>
    <row r="24" spans="1:27" x14ac:dyDescent="0.2">
      <c r="A24" s="30"/>
      <c r="B24" s="30"/>
      <c r="C24" s="53">
        <v>1309215.7766543396</v>
      </c>
      <c r="D24" s="53">
        <v>33637.390667731474</v>
      </c>
      <c r="E24" s="53">
        <v>40566784.485330984</v>
      </c>
      <c r="F24" s="147">
        <v>1498127221.572845</v>
      </c>
      <c r="G24" s="147">
        <v>1499881926.5860493</v>
      </c>
      <c r="H24" s="147">
        <v>1550978775.0096736</v>
      </c>
      <c r="I24" s="147">
        <v>1550978775.0096736</v>
      </c>
      <c r="J24" s="147">
        <v>54633916.962918088</v>
      </c>
      <c r="K24" s="147">
        <v>1496344858.0467558</v>
      </c>
      <c r="L24" s="59"/>
      <c r="M24" s="60"/>
      <c r="N24" s="59"/>
      <c r="O24" s="59"/>
      <c r="P24" s="147">
        <v>1550978775.0096736</v>
      </c>
      <c r="Q24" s="147">
        <v>3.7252902984619141E-9</v>
      </c>
      <c r="R24" s="59"/>
      <c r="S24" s="62"/>
      <c r="T24" s="147">
        <v>844605832.65785646</v>
      </c>
      <c r="U24" s="147"/>
      <c r="V24" s="147">
        <v>651739025.38889873</v>
      </c>
      <c r="W24" s="64"/>
      <c r="X24" s="31"/>
      <c r="Y24" s="31"/>
      <c r="Z24" s="31"/>
      <c r="AA24" s="31"/>
    </row>
    <row r="25" spans="1:27" x14ac:dyDescent="0.2">
      <c r="A25" s="30"/>
      <c r="B25" s="30"/>
      <c r="C25" s="53"/>
      <c r="D25" s="53"/>
      <c r="E25" s="53"/>
      <c r="F25" s="147"/>
      <c r="G25" s="147"/>
      <c r="H25" s="147"/>
      <c r="I25" s="147"/>
      <c r="J25" s="147"/>
      <c r="K25" s="147"/>
      <c r="L25" s="59"/>
      <c r="M25" s="60"/>
      <c r="N25" s="59"/>
      <c r="O25" s="59"/>
      <c r="P25" s="147"/>
      <c r="Q25" s="147"/>
      <c r="R25" s="59"/>
      <c r="S25" s="62"/>
      <c r="T25" s="147"/>
      <c r="U25" s="147"/>
      <c r="V25" s="147"/>
      <c r="W25" s="64"/>
      <c r="X25" s="31"/>
      <c r="Y25" s="31"/>
      <c r="Z25" s="31"/>
      <c r="AA25" s="31"/>
    </row>
    <row r="26" spans="1:27" x14ac:dyDescent="0.2">
      <c r="A26" s="59" t="s">
        <v>111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153"/>
      <c r="Q26" s="153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5"/>
      <c r="Q27" s="31"/>
      <c r="R27" s="31"/>
      <c r="S27" s="31"/>
      <c r="T27" s="31"/>
      <c r="U27" s="66" t="s">
        <v>17</v>
      </c>
      <c r="V27" s="58">
        <v>1496344858.0467553</v>
      </c>
      <c r="W27" s="31"/>
      <c r="X27" s="23"/>
      <c r="Y27" s="67"/>
      <c r="Z27" s="31"/>
      <c r="AA27" s="31"/>
    </row>
    <row r="28" spans="1:27" x14ac:dyDescent="0.2">
      <c r="A28" s="30"/>
      <c r="B28" s="31"/>
      <c r="C28" s="68" t="s">
        <v>43</v>
      </c>
      <c r="D28" s="31"/>
      <c r="E28" s="31"/>
      <c r="F28" s="31"/>
      <c r="G28" s="31"/>
      <c r="H28" s="31"/>
      <c r="I28" s="69"/>
      <c r="J28" s="70"/>
      <c r="K28" s="31"/>
      <c r="L28" s="46"/>
      <c r="M28" s="31"/>
      <c r="N28" s="31"/>
      <c r="O28" s="31"/>
      <c r="P28" s="31"/>
      <c r="Q28" s="64"/>
      <c r="R28" s="71"/>
      <c r="S28" s="31"/>
      <c r="T28" s="31"/>
      <c r="U28" s="66" t="s">
        <v>4</v>
      </c>
      <c r="V28" s="58">
        <v>54633916.962918088</v>
      </c>
      <c r="W28" s="31"/>
      <c r="X28" s="31"/>
      <c r="Y28" s="31"/>
      <c r="Z28" s="31"/>
      <c r="AA28" s="31"/>
    </row>
    <row r="29" spans="1:27" x14ac:dyDescent="0.2">
      <c r="A29" s="30"/>
      <c r="B29" s="31"/>
      <c r="C29" s="24"/>
      <c r="D29" s="163">
        <v>2018</v>
      </c>
      <c r="E29" s="163">
        <v>2019</v>
      </c>
      <c r="F29" s="163" t="s">
        <v>44</v>
      </c>
      <c r="G29" s="31"/>
      <c r="H29" s="31"/>
      <c r="I29" s="30"/>
      <c r="J29" s="70"/>
      <c r="K29" s="31"/>
      <c r="L29" s="31"/>
      <c r="M29" s="64"/>
      <c r="N29" s="31"/>
      <c r="O29" s="72"/>
      <c r="P29" s="64"/>
      <c r="Q29" s="31"/>
      <c r="R29" s="30"/>
      <c r="S29" s="73"/>
      <c r="T29" s="31"/>
      <c r="U29" s="66" t="s">
        <v>23</v>
      </c>
      <c r="V29" s="58">
        <v>1550978775.0096734</v>
      </c>
      <c r="W29" s="31"/>
      <c r="X29" s="31"/>
      <c r="Y29" s="31"/>
      <c r="Z29" s="31"/>
      <c r="AA29" s="31"/>
    </row>
    <row r="30" spans="1:27" x14ac:dyDescent="0.2">
      <c r="A30" s="30"/>
      <c r="B30" s="31"/>
      <c r="C30" s="165"/>
      <c r="D30" s="164"/>
      <c r="E30" s="164"/>
      <c r="F30" s="164" t="s">
        <v>104</v>
      </c>
      <c r="G30" s="31"/>
      <c r="H30" s="31"/>
      <c r="I30" s="30"/>
      <c r="J30" s="74"/>
      <c r="K30" s="31"/>
      <c r="L30" s="31"/>
      <c r="M30" s="64"/>
      <c r="N30" s="31"/>
      <c r="O30" s="31"/>
      <c r="P30" s="31"/>
      <c r="Q30" s="31"/>
      <c r="R30" s="75"/>
      <c r="S30" s="31"/>
      <c r="T30" s="23"/>
      <c r="U30" s="31"/>
      <c r="V30" s="31"/>
      <c r="W30" s="31"/>
      <c r="X30" s="31"/>
      <c r="Y30" s="31"/>
      <c r="Z30" s="31"/>
      <c r="AA30" s="31"/>
    </row>
    <row r="31" spans="1:27" ht="26.25" thickBot="1" x14ac:dyDescent="0.25">
      <c r="A31" s="30"/>
      <c r="B31" s="31"/>
      <c r="C31" s="39" t="s">
        <v>45</v>
      </c>
      <c r="D31" s="40">
        <v>1498127221.572845</v>
      </c>
      <c r="E31" s="40">
        <v>1550978775.0096736</v>
      </c>
      <c r="F31" s="41">
        <v>1.0352784147272494</v>
      </c>
      <c r="G31" s="31"/>
      <c r="H31" s="31"/>
      <c r="I31" s="76"/>
      <c r="J31" s="70"/>
      <c r="K31" s="31"/>
      <c r="L31" s="31"/>
      <c r="M31" s="64"/>
      <c r="N31" s="31"/>
      <c r="O31" s="31"/>
      <c r="P31" s="31"/>
      <c r="Q31" s="31"/>
      <c r="R31" s="30"/>
      <c r="S31" s="31"/>
      <c r="T31" s="77"/>
      <c r="U31" s="63"/>
      <c r="V31" s="31"/>
      <c r="W31" s="31"/>
      <c r="X31" s="31"/>
      <c r="Y31" s="31"/>
      <c r="Z31" s="31"/>
      <c r="AA31" s="31"/>
    </row>
    <row r="32" spans="1:27" ht="42.75" customHeight="1" thickBot="1" x14ac:dyDescent="0.25">
      <c r="A32" s="30"/>
      <c r="B32" s="31"/>
      <c r="C32" s="39" t="s">
        <v>3</v>
      </c>
      <c r="D32" s="40">
        <v>1499881926.5860493</v>
      </c>
      <c r="E32" s="40">
        <v>1550978775.0096736</v>
      </c>
      <c r="F32" s="41">
        <v>1.0340672472398731</v>
      </c>
      <c r="G32" s="31"/>
      <c r="H32" s="31"/>
      <c r="I32" s="30"/>
      <c r="J32" s="70"/>
      <c r="K32" s="30"/>
      <c r="L32" s="30"/>
      <c r="M32" s="71"/>
      <c r="N32" s="31"/>
      <c r="O32" s="72"/>
      <c r="P32" s="31"/>
      <c r="Q32" s="31"/>
      <c r="R32" s="30"/>
      <c r="S32" s="78" t="s">
        <v>31</v>
      </c>
      <c r="T32" s="78" t="s">
        <v>49</v>
      </c>
      <c r="U32" s="78" t="s">
        <v>50</v>
      </c>
      <c r="V32" s="78" t="s">
        <v>33</v>
      </c>
      <c r="W32" s="78" t="s">
        <v>32</v>
      </c>
      <c r="X32" s="10" t="s">
        <v>51</v>
      </c>
      <c r="Y32" s="31"/>
      <c r="Z32" s="31"/>
      <c r="AA32" s="31"/>
    </row>
    <row r="33" spans="1:27" ht="13.5" thickBot="1" x14ac:dyDescent="0.25">
      <c r="A33" s="30"/>
      <c r="B33" s="31"/>
      <c r="C33" s="15" t="s">
        <v>46</v>
      </c>
      <c r="D33" s="40">
        <v>53630484.757363364</v>
      </c>
      <c r="E33" s="40">
        <v>54633916.962918088</v>
      </c>
      <c r="F33" s="41">
        <v>1.0187101088139419</v>
      </c>
      <c r="G33" s="31"/>
      <c r="H33" s="69"/>
      <c r="I33" s="30"/>
      <c r="J33" s="70"/>
      <c r="K33" s="30"/>
      <c r="L33" s="79"/>
      <c r="M33" s="80"/>
      <c r="N33" s="31"/>
      <c r="O33" s="72"/>
      <c r="P33" s="64"/>
      <c r="Q33" s="31"/>
      <c r="R33" s="30"/>
      <c r="S33" s="32" t="s">
        <v>6</v>
      </c>
      <c r="T33" s="81">
        <v>27.71</v>
      </c>
      <c r="U33" s="81">
        <v>34.759313119084304</v>
      </c>
      <c r="V33" s="82">
        <v>2</v>
      </c>
      <c r="W33" s="154">
        <v>3.5246565595421515</v>
      </c>
      <c r="X33" s="154">
        <v>31.234656559542152</v>
      </c>
      <c r="Y33" s="31"/>
      <c r="Z33" s="31"/>
      <c r="AA33" s="31"/>
    </row>
    <row r="34" spans="1:27" ht="13.5" thickBot="1" x14ac:dyDescent="0.25">
      <c r="A34" s="30"/>
      <c r="B34" s="31"/>
      <c r="C34" s="42" t="s">
        <v>47</v>
      </c>
      <c r="D34" s="31"/>
      <c r="E34" s="31"/>
      <c r="F34" s="31"/>
      <c r="G34" s="31"/>
      <c r="H34" s="69"/>
      <c r="I34" s="30"/>
      <c r="J34" s="70"/>
      <c r="K34" s="30"/>
      <c r="L34" s="79"/>
      <c r="M34" s="75"/>
      <c r="N34" s="31"/>
      <c r="O34" s="72"/>
      <c r="P34" s="83"/>
      <c r="Q34" s="31"/>
      <c r="R34" s="30"/>
      <c r="S34" s="32" t="s">
        <v>7</v>
      </c>
      <c r="T34" s="81">
        <v>37.79</v>
      </c>
      <c r="U34" s="81">
        <v>59.787179654183774</v>
      </c>
      <c r="V34" s="82">
        <v>5</v>
      </c>
      <c r="W34" s="154">
        <v>4.3994359308367548</v>
      </c>
      <c r="X34" s="154">
        <v>42.189435930836751</v>
      </c>
      <c r="Y34" s="31"/>
      <c r="Z34" s="31"/>
      <c r="AA34" s="31"/>
    </row>
    <row r="35" spans="1:27" ht="13.5" thickBot="1" x14ac:dyDescent="0.25">
      <c r="A35" s="30"/>
      <c r="B35" s="31"/>
      <c r="C35" s="43" t="s">
        <v>48</v>
      </c>
      <c r="D35" s="31"/>
      <c r="E35" s="31"/>
      <c r="F35" s="31"/>
      <c r="G35" s="31"/>
      <c r="H35" s="31"/>
      <c r="I35" s="30"/>
      <c r="J35" s="70"/>
      <c r="K35" s="30"/>
      <c r="L35" s="79"/>
      <c r="M35" s="71"/>
      <c r="N35" s="31"/>
      <c r="O35" s="31"/>
      <c r="P35" s="31"/>
      <c r="Q35" s="31"/>
      <c r="R35" s="30"/>
      <c r="S35" s="32" t="s">
        <v>8</v>
      </c>
      <c r="T35" s="81">
        <v>88.61</v>
      </c>
      <c r="U35" s="81">
        <v>133.96752605469712</v>
      </c>
      <c r="V35" s="82">
        <v>5</v>
      </c>
      <c r="W35" s="154">
        <v>9.0715052109394243</v>
      </c>
      <c r="X35" s="154">
        <v>97.68150521093942</v>
      </c>
      <c r="Y35" s="31"/>
      <c r="Z35" s="31"/>
      <c r="AA35" s="31"/>
    </row>
    <row r="36" spans="1:27" ht="13.5" thickBot="1" x14ac:dyDescent="0.25">
      <c r="A36" s="30"/>
      <c r="B36" s="31"/>
      <c r="C36" s="31"/>
      <c r="D36" s="31"/>
      <c r="E36" s="31"/>
      <c r="F36" s="31"/>
      <c r="G36" s="31"/>
      <c r="H36" s="31"/>
      <c r="I36" s="30"/>
      <c r="J36" s="70"/>
      <c r="K36" s="31"/>
      <c r="L36" s="31"/>
      <c r="M36" s="64"/>
      <c r="N36" s="31"/>
      <c r="O36" s="30"/>
      <c r="P36" s="31"/>
      <c r="Q36" s="84"/>
      <c r="R36" s="30"/>
      <c r="S36" s="32" t="s">
        <v>9</v>
      </c>
      <c r="T36" s="81">
        <v>40.520000000000003</v>
      </c>
      <c r="U36" s="81">
        <v>63.256705194218256</v>
      </c>
      <c r="V36" s="82">
        <v>5</v>
      </c>
      <c r="W36" s="154">
        <v>4.5473410388436504</v>
      </c>
      <c r="X36" s="154">
        <v>45.067341038843651</v>
      </c>
      <c r="Y36" s="31"/>
      <c r="Z36" s="31"/>
      <c r="AA36" s="31"/>
    </row>
    <row r="37" spans="1:27" x14ac:dyDescent="0.2">
      <c r="A37" s="4"/>
      <c r="C37" s="31"/>
      <c r="D37" s="31"/>
      <c r="E37" s="31"/>
      <c r="F37" s="31"/>
      <c r="I37" s="4"/>
      <c r="J37" s="13"/>
      <c r="M37" s="5"/>
      <c r="O37" s="4"/>
      <c r="Q37" s="6"/>
      <c r="R37" s="4"/>
      <c r="T37" s="2"/>
    </row>
    <row r="38" spans="1:27" x14ac:dyDescent="0.2">
      <c r="A38" s="4"/>
      <c r="I38" s="4"/>
      <c r="J38" s="13"/>
      <c r="O38" s="4"/>
      <c r="Q38" s="6"/>
      <c r="R38" s="4"/>
      <c r="T38" s="2"/>
    </row>
    <row r="39" spans="1:27" x14ac:dyDescent="0.2">
      <c r="A39" s="30"/>
      <c r="B39" s="30"/>
      <c r="G39" s="30"/>
      <c r="H39" s="29"/>
      <c r="I39" s="4"/>
      <c r="J39" s="13"/>
      <c r="M39" s="5"/>
      <c r="O39" s="4"/>
      <c r="Q39" s="6"/>
      <c r="R39" s="4"/>
      <c r="T39" s="2"/>
    </row>
    <row r="40" spans="1:27" x14ac:dyDescent="0.2">
      <c r="A40" s="30"/>
      <c r="B40" s="30"/>
      <c r="C40" s="30"/>
      <c r="D40" s="30"/>
      <c r="E40" s="30"/>
      <c r="F40" s="30"/>
      <c r="G40" s="30"/>
      <c r="H40" s="12"/>
      <c r="I40" s="4"/>
      <c r="J40" s="13"/>
    </row>
    <row r="41" spans="1:27" x14ac:dyDescent="0.2">
      <c r="A41" s="30"/>
      <c r="B41" s="30"/>
      <c r="C41" s="33"/>
      <c r="D41" s="30"/>
      <c r="E41" s="30"/>
      <c r="F41" s="30"/>
      <c r="G41" s="30"/>
      <c r="H41" s="12"/>
      <c r="I41" s="4"/>
      <c r="J41" s="13"/>
      <c r="M41" s="5"/>
    </row>
    <row r="42" spans="1:27" x14ac:dyDescent="0.2">
      <c r="A42" s="30"/>
      <c r="B42" s="30"/>
      <c r="C42" s="30"/>
      <c r="D42" s="34"/>
      <c r="E42" s="35"/>
      <c r="F42" s="36"/>
      <c r="G42" s="30"/>
      <c r="H42" s="12"/>
    </row>
    <row r="43" spans="1:27" x14ac:dyDescent="0.2">
      <c r="A43" s="30"/>
      <c r="B43" s="30"/>
      <c r="C43" s="30"/>
      <c r="D43" s="34"/>
      <c r="E43" s="37"/>
      <c r="F43" s="30"/>
      <c r="G43" s="30"/>
      <c r="H43" s="12"/>
    </row>
    <row r="44" spans="1:27" x14ac:dyDescent="0.2">
      <c r="A44" s="30"/>
      <c r="B44" s="30"/>
      <c r="C44" s="30"/>
      <c r="D44" s="34"/>
      <c r="E44" s="37"/>
      <c r="F44" s="30"/>
      <c r="G44" s="30"/>
    </row>
    <row r="45" spans="1:27" x14ac:dyDescent="0.2">
      <c r="A45" s="30"/>
      <c r="B45" s="30"/>
      <c r="C45" s="30"/>
      <c r="D45" s="30"/>
      <c r="E45" s="30"/>
      <c r="F45" s="30"/>
      <c r="G45" s="30"/>
    </row>
    <row r="46" spans="1:27" x14ac:dyDescent="0.2">
      <c r="C46" s="30"/>
      <c r="D46" s="30"/>
      <c r="E46" s="30"/>
      <c r="F46" s="30"/>
    </row>
  </sheetData>
  <pageMargins left="0.7" right="0.7" top="0.91093749999999996" bottom="0.75" header="0.3" footer="0.3"/>
  <pageSetup paperSize="17" scale="50" orientation="landscape" r:id="rId1"/>
  <headerFooter>
    <oddHeader>&amp;RUpdated: 2017-06-07
EB-2017-0049
Exhibit H1
Tab 1
Schedule 2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41"/>
  <sheetViews>
    <sheetView tabSelected="1" view="pageBreakPreview" topLeftCell="Q4" zoomScaleNormal="100" zoomScaleSheetLayoutView="100" workbookViewId="0">
      <selection activeCell="Z8" sqref="Z8"/>
    </sheetView>
  </sheetViews>
  <sheetFormatPr defaultRowHeight="12.75" x14ac:dyDescent="0.2"/>
  <cols>
    <col min="1" max="1" width="9.7109375" customWidth="1"/>
    <col min="2" max="2" width="3.140625" customWidth="1"/>
    <col min="3" max="3" width="17.85546875" customWidth="1"/>
    <col min="4" max="4" width="18" customWidth="1"/>
    <col min="5" max="5" width="17.5703125" customWidth="1"/>
    <col min="6" max="7" width="19.5703125" customWidth="1"/>
    <col min="8" max="8" width="17" customWidth="1"/>
    <col min="9" max="9" width="16.140625" bestFit="1" customWidth="1"/>
    <col min="10" max="10" width="16.28515625" customWidth="1"/>
    <col min="11" max="11" width="16.85546875" customWidth="1"/>
    <col min="12" max="12" width="10.42578125" customWidth="1"/>
    <col min="13" max="13" width="15.42578125" customWidth="1"/>
    <col min="14" max="14" width="2" customWidth="1"/>
    <col min="15" max="15" width="18" customWidth="1"/>
    <col min="16" max="16" width="17.140625" customWidth="1"/>
    <col min="17" max="17" width="13.5703125" customWidth="1"/>
    <col min="18" max="18" width="16.140625" customWidth="1"/>
    <col min="19" max="19" width="14.140625" customWidth="1"/>
    <col min="20" max="20" width="16.42578125" customWidth="1"/>
    <col min="21" max="21" width="13.85546875" customWidth="1"/>
    <col min="22" max="22" width="18.7109375" customWidth="1"/>
    <col min="23" max="24" width="13.7109375" customWidth="1"/>
    <col min="25" max="25" width="10.28515625" customWidth="1"/>
    <col min="26" max="26" width="10.7109375" customWidth="1"/>
    <col min="27" max="27" width="13.5703125" customWidth="1"/>
  </cols>
  <sheetData>
    <row r="1" spans="1:27" s="1" customFormat="1" ht="20.25" customHeigh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30</v>
      </c>
    </row>
    <row r="2" spans="1:27" x14ac:dyDescent="0.2">
      <c r="J2" s="7"/>
      <c r="S2" s="175"/>
    </row>
    <row r="3" spans="1:27" ht="23.25" x14ac:dyDescent="0.35">
      <c r="A3" s="44" t="s">
        <v>63</v>
      </c>
      <c r="B3" s="31"/>
      <c r="C3" s="31"/>
      <c r="D3" s="31"/>
      <c r="E3" s="31"/>
      <c r="F3" s="3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31"/>
      <c r="T3" s="31"/>
      <c r="U3" s="31"/>
      <c r="V3" s="31"/>
      <c r="W3" s="31"/>
      <c r="X3" s="31"/>
    </row>
    <row r="4" spans="1:27" ht="23.25" x14ac:dyDescent="0.35">
      <c r="A4" s="44"/>
      <c r="B4" s="31"/>
      <c r="C4" s="31"/>
      <c r="D4" s="31"/>
      <c r="E4" s="31"/>
      <c r="F4" s="31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31"/>
      <c r="T4" s="31"/>
      <c r="U4" s="31"/>
      <c r="V4" s="31"/>
      <c r="W4" s="31"/>
      <c r="X4" s="31"/>
    </row>
    <row r="5" spans="1:27" ht="23.25" x14ac:dyDescent="0.35">
      <c r="A5" s="44"/>
      <c r="B5" s="31"/>
      <c r="C5" s="31"/>
      <c r="D5" s="31"/>
      <c r="E5" s="31"/>
      <c r="F5" s="31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31"/>
      <c r="T5" s="31"/>
      <c r="U5" s="31"/>
      <c r="V5" s="31"/>
      <c r="W5" s="31"/>
      <c r="X5" s="31"/>
    </row>
    <row r="6" spans="1:27" x14ac:dyDescent="0.2">
      <c r="A6" s="31"/>
      <c r="B6" s="31"/>
      <c r="C6" s="31"/>
      <c r="D6" s="31"/>
      <c r="E6" s="31"/>
      <c r="F6" s="31"/>
      <c r="G6" s="31"/>
      <c r="H6" s="46"/>
      <c r="I6" s="31"/>
      <c r="J6" s="31"/>
      <c r="K6" s="31"/>
      <c r="L6" s="31"/>
      <c r="M6" s="31"/>
      <c r="N6" s="31"/>
      <c r="O6" s="31"/>
      <c r="P6" s="31"/>
      <c r="Q6" s="31"/>
      <c r="R6" s="31"/>
      <c r="S6" s="66"/>
      <c r="T6" s="31"/>
      <c r="U6" s="31"/>
      <c r="V6" s="31"/>
      <c r="W6" s="31"/>
      <c r="X6" s="31"/>
    </row>
    <row r="7" spans="1:27" s="3" customFormat="1" ht="78.75" x14ac:dyDescent="0.2">
      <c r="A7" s="47"/>
      <c r="B7" s="47"/>
      <c r="C7" s="48" t="s">
        <v>21</v>
      </c>
      <c r="D7" s="47" t="s">
        <v>0</v>
      </c>
      <c r="E7" s="47" t="s">
        <v>1</v>
      </c>
      <c r="F7" s="48" t="s">
        <v>87</v>
      </c>
      <c r="G7" s="47" t="s">
        <v>53</v>
      </c>
      <c r="H7" s="47" t="s">
        <v>2</v>
      </c>
      <c r="I7" s="47" t="s">
        <v>3</v>
      </c>
      <c r="J7" s="47" t="s">
        <v>4</v>
      </c>
      <c r="K7" s="48" t="s">
        <v>25</v>
      </c>
      <c r="L7" s="48" t="s">
        <v>54</v>
      </c>
      <c r="M7" s="48" t="s">
        <v>89</v>
      </c>
      <c r="N7" s="47"/>
      <c r="O7" s="48" t="s">
        <v>55</v>
      </c>
      <c r="P7" s="48" t="s">
        <v>24</v>
      </c>
      <c r="Q7" s="48" t="s">
        <v>5</v>
      </c>
      <c r="R7" s="48" t="s">
        <v>26</v>
      </c>
      <c r="S7" s="48" t="s">
        <v>28</v>
      </c>
      <c r="T7" s="48" t="s">
        <v>29</v>
      </c>
      <c r="U7" s="48" t="s">
        <v>20</v>
      </c>
      <c r="V7" s="48" t="s">
        <v>30</v>
      </c>
      <c r="W7" s="48" t="s">
        <v>112</v>
      </c>
      <c r="X7" s="48" t="s">
        <v>27</v>
      </c>
      <c r="Y7" s="48" t="s">
        <v>113</v>
      </c>
      <c r="Z7" s="48" t="s">
        <v>114</v>
      </c>
      <c r="AA7" s="48" t="s">
        <v>115</v>
      </c>
    </row>
    <row r="8" spans="1:27" ht="15.75" x14ac:dyDescent="0.3">
      <c r="A8" s="31"/>
      <c r="B8" s="31"/>
      <c r="C8" s="31"/>
      <c r="D8" s="31"/>
      <c r="E8" s="31"/>
      <c r="F8" s="161" t="s">
        <v>105</v>
      </c>
      <c r="G8" s="161" t="s">
        <v>106</v>
      </c>
      <c r="H8" s="161" t="s">
        <v>107</v>
      </c>
      <c r="I8" s="161" t="s">
        <v>108</v>
      </c>
      <c r="J8" s="161" t="s">
        <v>109</v>
      </c>
      <c r="K8" s="161" t="s">
        <v>91</v>
      </c>
      <c r="L8" s="161" t="s">
        <v>94</v>
      </c>
      <c r="M8" s="161" t="s">
        <v>95</v>
      </c>
      <c r="N8" s="161"/>
      <c r="O8" s="161" t="s">
        <v>96</v>
      </c>
      <c r="P8" s="161" t="s">
        <v>97</v>
      </c>
      <c r="Q8" s="161" t="s">
        <v>98</v>
      </c>
      <c r="R8" s="161" t="s">
        <v>99</v>
      </c>
      <c r="S8" s="161"/>
      <c r="T8" s="161" t="s">
        <v>100</v>
      </c>
      <c r="U8" s="31"/>
      <c r="V8" s="161" t="s">
        <v>103</v>
      </c>
      <c r="W8" s="31"/>
      <c r="X8" s="31"/>
      <c r="Y8" s="31"/>
      <c r="Z8" s="31"/>
      <c r="AA8" s="31"/>
    </row>
    <row r="9" spans="1:27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spans="1:27" x14ac:dyDescent="0.2">
      <c r="A10" s="24" t="s">
        <v>6</v>
      </c>
      <c r="B10" s="24"/>
      <c r="C10" s="25">
        <v>231390.04036235026</v>
      </c>
      <c r="D10" s="25">
        <v>2064.4544386017888</v>
      </c>
      <c r="E10" s="25">
        <v>0</v>
      </c>
      <c r="F10" s="26">
        <v>101708589.90112299</v>
      </c>
      <c r="G10" s="26">
        <v>100589028.91147912</v>
      </c>
      <c r="H10" s="26">
        <v>104784011.57293919</v>
      </c>
      <c r="I10" s="26">
        <v>98052432.504989341</v>
      </c>
      <c r="J10" s="26">
        <v>5240355.4310580641</v>
      </c>
      <c r="K10" s="26">
        <v>99543656.141881123</v>
      </c>
      <c r="L10" s="28">
        <v>1.0595541607477175</v>
      </c>
      <c r="M10" s="28">
        <v>1.0686528512957321</v>
      </c>
      <c r="N10" s="27"/>
      <c r="O10" s="28">
        <v>1.0686528512957321</v>
      </c>
      <c r="P10" s="159">
        <v>104784011.57293917</v>
      </c>
      <c r="Q10" s="158">
        <v>0</v>
      </c>
      <c r="R10" s="157">
        <v>0</v>
      </c>
      <c r="S10" s="85">
        <v>35.849877831819725</v>
      </c>
      <c r="T10" s="86">
        <v>99543656.141881108</v>
      </c>
      <c r="U10" s="92">
        <v>1</v>
      </c>
      <c r="V10" s="86">
        <v>0</v>
      </c>
      <c r="W10" s="87"/>
      <c r="X10" s="87"/>
      <c r="Y10" s="88"/>
      <c r="Z10" s="88"/>
      <c r="AA10" s="88"/>
    </row>
    <row r="11" spans="1:27" x14ac:dyDescent="0.2">
      <c r="A11" s="94" t="s">
        <v>7</v>
      </c>
      <c r="B11" s="94"/>
      <c r="C11" s="25">
        <v>453821.34749739803</v>
      </c>
      <c r="D11" s="25">
        <v>4953.1839204544003</v>
      </c>
      <c r="E11" s="25">
        <v>0</v>
      </c>
      <c r="F11" s="26">
        <v>339578216.97072184</v>
      </c>
      <c r="G11" s="26">
        <v>336841112.74706596</v>
      </c>
      <c r="H11" s="26">
        <v>349846240.63287008</v>
      </c>
      <c r="I11" s="26">
        <v>321876149.68947244</v>
      </c>
      <c r="J11" s="26">
        <v>14103252.507888505</v>
      </c>
      <c r="K11" s="26">
        <v>335742988.12498158</v>
      </c>
      <c r="L11" s="28">
        <v>1.0808544469740144</v>
      </c>
      <c r="M11" s="28">
        <v>1.0868970595379048</v>
      </c>
      <c r="N11" s="96"/>
      <c r="O11" s="28">
        <v>1.0868970595379048</v>
      </c>
      <c r="P11" s="159">
        <v>349846240.63287008</v>
      </c>
      <c r="Q11" s="158">
        <v>0</v>
      </c>
      <c r="R11" s="157">
        <v>0</v>
      </c>
      <c r="S11" s="85">
        <v>47.055273384304535</v>
      </c>
      <c r="T11" s="86">
        <v>256256250.88948238</v>
      </c>
      <c r="U11" s="92">
        <v>0.76325123666943129</v>
      </c>
      <c r="V11" s="86">
        <v>79486737.235499188</v>
      </c>
      <c r="W11" s="87">
        <v>1.6047604634113234E-2</v>
      </c>
      <c r="X11" s="87"/>
      <c r="Y11" s="88"/>
      <c r="Z11" s="88"/>
      <c r="AA11" s="88"/>
    </row>
    <row r="12" spans="1:27" x14ac:dyDescent="0.2">
      <c r="A12" s="94" t="s">
        <v>8</v>
      </c>
      <c r="B12" s="94"/>
      <c r="C12" s="25">
        <v>331740.84713832877</v>
      </c>
      <c r="D12" s="25">
        <v>4456.9987307474148</v>
      </c>
      <c r="E12" s="25">
        <v>0</v>
      </c>
      <c r="F12" s="26">
        <v>549292875.94655955</v>
      </c>
      <c r="G12" s="26">
        <v>547930661.13782036</v>
      </c>
      <c r="H12" s="26">
        <v>565902163.48562157</v>
      </c>
      <c r="I12" s="26">
        <v>595641834.90672159</v>
      </c>
      <c r="J12" s="26">
        <v>17398732.073907938</v>
      </c>
      <c r="K12" s="26">
        <v>548503431.4117136</v>
      </c>
      <c r="L12" s="28">
        <v>0.9501043982342281</v>
      </c>
      <c r="M12" s="28">
        <v>0.95007121783889259</v>
      </c>
      <c r="N12" s="96"/>
      <c r="O12" s="28">
        <v>0.95007121783889259</v>
      </c>
      <c r="P12" s="159">
        <v>565902163.48562157</v>
      </c>
      <c r="Q12" s="158">
        <v>0</v>
      </c>
      <c r="R12" s="157">
        <v>0</v>
      </c>
      <c r="S12" s="85">
        <v>107.70602893991071</v>
      </c>
      <c r="T12" s="86">
        <v>428765871.38917601</v>
      </c>
      <c r="U12" s="92">
        <v>0.78170134740203467</v>
      </c>
      <c r="V12" s="86">
        <v>119737560.02253762</v>
      </c>
      <c r="W12" s="87">
        <v>2.6865064868990499E-2</v>
      </c>
      <c r="X12" s="87"/>
      <c r="Y12" s="88"/>
      <c r="Z12" s="88"/>
      <c r="AA12" s="88"/>
    </row>
    <row r="13" spans="1:27" x14ac:dyDescent="0.2">
      <c r="A13" s="94" t="s">
        <v>9</v>
      </c>
      <c r="B13" s="94"/>
      <c r="C13" s="25">
        <v>150144.64691551158</v>
      </c>
      <c r="D13" s="25">
        <v>613.08683255347091</v>
      </c>
      <c r="E13" s="25">
        <v>0</v>
      </c>
      <c r="F13" s="26">
        <v>116883839.4006317</v>
      </c>
      <c r="G13" s="26">
        <v>117033036.96323153</v>
      </c>
      <c r="H13" s="26">
        <v>120418123.90037008</v>
      </c>
      <c r="I13" s="26">
        <v>111833567.51489294</v>
      </c>
      <c r="J13" s="26">
        <v>3332176.7008801373</v>
      </c>
      <c r="K13" s="26">
        <v>117085947.19948994</v>
      </c>
      <c r="L13" s="28">
        <v>1.0808544469740144</v>
      </c>
      <c r="M13" s="28">
        <v>1.0767618933763687</v>
      </c>
      <c r="N13" s="96"/>
      <c r="O13" s="28">
        <v>1.0767618933763687</v>
      </c>
      <c r="P13" s="159">
        <v>120418123.90037008</v>
      </c>
      <c r="Q13" s="158">
        <v>0</v>
      </c>
      <c r="R13" s="157">
        <v>0</v>
      </c>
      <c r="S13" s="85">
        <v>50.048770624810636</v>
      </c>
      <c r="T13" s="86">
        <v>90174659.928211451</v>
      </c>
      <c r="U13" s="92">
        <v>0.77015783776829094</v>
      </c>
      <c r="V13" s="86">
        <v>26911287.271278489</v>
      </c>
      <c r="W13" s="87">
        <v>4.3894740259213444E-2</v>
      </c>
      <c r="X13" s="87"/>
      <c r="Y13" s="88"/>
      <c r="Z13" s="88"/>
      <c r="AA13" s="88"/>
    </row>
    <row r="14" spans="1:27" x14ac:dyDescent="0.2">
      <c r="A14" s="94" t="s">
        <v>10</v>
      </c>
      <c r="B14" s="94"/>
      <c r="C14" s="25">
        <v>88404.5881273704</v>
      </c>
      <c r="D14" s="25">
        <v>2042.548312155812</v>
      </c>
      <c r="E14" s="25">
        <v>0</v>
      </c>
      <c r="F14" s="26">
        <v>162464025.31894174</v>
      </c>
      <c r="G14" s="26">
        <v>163764464.92077136</v>
      </c>
      <c r="H14" s="26">
        <v>167376544.35830808</v>
      </c>
      <c r="I14" s="26">
        <v>168864042.35224649</v>
      </c>
      <c r="J14" s="26">
        <v>5271135.1280472092</v>
      </c>
      <c r="K14" s="26">
        <v>162105409.23026088</v>
      </c>
      <c r="L14" s="28">
        <v>1.0016440304781633</v>
      </c>
      <c r="M14" s="28">
        <v>0.99119115015122328</v>
      </c>
      <c r="N14" s="96"/>
      <c r="O14" s="28">
        <v>0.99119115015122328</v>
      </c>
      <c r="P14" s="159">
        <v>167376544.35830808</v>
      </c>
      <c r="Q14" s="158">
        <v>0</v>
      </c>
      <c r="R14" s="157">
        <v>0</v>
      </c>
      <c r="S14" s="85">
        <v>30.884011376432731</v>
      </c>
      <c r="T14" s="86">
        <v>32763459.665454689</v>
      </c>
      <c r="U14" s="92">
        <v>0.2021120690606702</v>
      </c>
      <c r="V14" s="86">
        <v>129341949.56480618</v>
      </c>
      <c r="W14" s="87">
        <v>6.3323814078254007E-2</v>
      </c>
      <c r="X14" s="87"/>
      <c r="Y14" s="88"/>
      <c r="Z14" s="88"/>
      <c r="AA14" s="88"/>
    </row>
    <row r="15" spans="1:27" x14ac:dyDescent="0.2">
      <c r="A15" s="94" t="s">
        <v>11</v>
      </c>
      <c r="B15" s="94"/>
      <c r="C15" s="25">
        <v>5511.4026306134092</v>
      </c>
      <c r="D15" s="25">
        <v>2312.4563867059624</v>
      </c>
      <c r="E15" s="25">
        <v>7924744.4654453788</v>
      </c>
      <c r="F15" s="26">
        <v>146978729.85420749</v>
      </c>
      <c r="G15" s="26">
        <v>147162293.33924708</v>
      </c>
      <c r="H15" s="26">
        <v>151423011.02582815</v>
      </c>
      <c r="I15" s="26">
        <v>158219180.19169202</v>
      </c>
      <c r="J15" s="26">
        <v>2868440.1152381515</v>
      </c>
      <c r="K15" s="26">
        <v>148554570.91058999</v>
      </c>
      <c r="L15" s="28">
        <v>0.96065696361549546</v>
      </c>
      <c r="M15" s="28">
        <v>0.95704585779277895</v>
      </c>
      <c r="N15" s="96"/>
      <c r="O15" s="28">
        <v>0.95704585779277895</v>
      </c>
      <c r="P15" s="159">
        <v>151423011.02582815</v>
      </c>
      <c r="Q15" s="158">
        <v>0</v>
      </c>
      <c r="R15" s="157">
        <v>0</v>
      </c>
      <c r="S15" s="85">
        <v>106.19215733268554</v>
      </c>
      <c r="T15" s="86">
        <v>7023212.8232865129</v>
      </c>
      <c r="U15" s="92">
        <v>4.7276989056860112E-2</v>
      </c>
      <c r="V15" s="86">
        <v>141531358.08730349</v>
      </c>
      <c r="W15" s="87"/>
      <c r="X15" s="87">
        <v>17.859422307486263</v>
      </c>
      <c r="Y15" s="110">
        <v>6.4299999999999996E-2</v>
      </c>
      <c r="Z15" s="110">
        <v>8.3999999999981867E-3</v>
      </c>
      <c r="AA15" s="110">
        <f>SUM(X15:Z15)</f>
        <v>17.93212230748626</v>
      </c>
    </row>
    <row r="16" spans="1:27" x14ac:dyDescent="0.2">
      <c r="A16" s="94" t="s">
        <v>12</v>
      </c>
      <c r="B16" s="94"/>
      <c r="C16" s="25">
        <v>18267.97752793683</v>
      </c>
      <c r="D16" s="25">
        <v>591.21118501258002</v>
      </c>
      <c r="E16" s="25">
        <v>0</v>
      </c>
      <c r="F16" s="26">
        <v>23401549.023449704</v>
      </c>
      <c r="G16" s="26">
        <v>23396571.025524039</v>
      </c>
      <c r="H16" s="26">
        <v>24109155.245212805</v>
      </c>
      <c r="I16" s="26">
        <v>23787612.195023432</v>
      </c>
      <c r="J16" s="26">
        <v>906527.98247009877</v>
      </c>
      <c r="K16" s="26">
        <v>23202627.262742706</v>
      </c>
      <c r="L16" s="28">
        <v>1.0158563055937886</v>
      </c>
      <c r="M16" s="28">
        <v>1.0135172478663765</v>
      </c>
      <c r="N16" s="96"/>
      <c r="O16" s="28">
        <v>1.0135172478663765</v>
      </c>
      <c r="P16" s="159">
        <v>24109155.245212805</v>
      </c>
      <c r="Q16" s="158">
        <v>0</v>
      </c>
      <c r="R16" s="157">
        <v>0</v>
      </c>
      <c r="S16" s="85">
        <v>25.096547967189199</v>
      </c>
      <c r="T16" s="86">
        <v>5501558.0915208124</v>
      </c>
      <c r="U16" s="92">
        <v>0.23710927341210461</v>
      </c>
      <c r="V16" s="86">
        <v>17701069.171221893</v>
      </c>
      <c r="W16" s="87">
        <v>2.9940348931059627E-2</v>
      </c>
      <c r="X16" s="87"/>
      <c r="Y16" s="110"/>
      <c r="Z16" s="110"/>
      <c r="AA16" s="110"/>
    </row>
    <row r="17" spans="1:27" x14ac:dyDescent="0.2">
      <c r="A17" s="94" t="s">
        <v>13</v>
      </c>
      <c r="B17" s="94"/>
      <c r="C17" s="25">
        <v>1762.0484215419078</v>
      </c>
      <c r="D17" s="25">
        <v>1046.8638079424136</v>
      </c>
      <c r="E17" s="25">
        <v>2787730.65546569</v>
      </c>
      <c r="F17" s="26">
        <v>30461236.441672653</v>
      </c>
      <c r="G17" s="26">
        <v>30546986.244119328</v>
      </c>
      <c r="H17" s="26">
        <v>31382310.529850557</v>
      </c>
      <c r="I17" s="26">
        <v>33481125.262059469</v>
      </c>
      <c r="J17" s="26">
        <v>646487.89220737922</v>
      </c>
      <c r="K17" s="26">
        <v>30735822.637643177</v>
      </c>
      <c r="L17" s="28">
        <v>0.94232180705400337</v>
      </c>
      <c r="M17" s="28">
        <v>0.93731349481890713</v>
      </c>
      <c r="N17" s="96"/>
      <c r="O17" s="28">
        <v>0.93731349481890713</v>
      </c>
      <c r="P17" s="159">
        <v>31382310.529850557</v>
      </c>
      <c r="Q17" s="158">
        <v>0</v>
      </c>
      <c r="R17" s="157">
        <v>0</v>
      </c>
      <c r="S17" s="85">
        <v>105.01506694198561</v>
      </c>
      <c r="T17" s="86">
        <v>2220499.5953189223</v>
      </c>
      <c r="U17" s="92">
        <v>7.224467753790989E-2</v>
      </c>
      <c r="V17" s="86">
        <v>28515323.042324256</v>
      </c>
      <c r="W17" s="87"/>
      <c r="X17" s="87">
        <v>10.228865900805893</v>
      </c>
      <c r="Y17" s="110">
        <v>6.4299999999999996E-2</v>
      </c>
      <c r="Z17" s="110"/>
      <c r="AA17" s="110">
        <f t="shared" ref="AA17:AA21" si="0">SUM(X17:Z17)</f>
        <v>10.293165900805892</v>
      </c>
    </row>
    <row r="18" spans="1:27" x14ac:dyDescent="0.2">
      <c r="A18" s="94" t="s">
        <v>14</v>
      </c>
      <c r="B18" s="93" t="s">
        <v>56</v>
      </c>
      <c r="C18" s="25">
        <v>5401.0180604310008</v>
      </c>
      <c r="D18" s="25">
        <v>122.67411591243476</v>
      </c>
      <c r="E18" s="25">
        <v>0</v>
      </c>
      <c r="F18" s="26">
        <v>13088879.043963984</v>
      </c>
      <c r="G18" s="26">
        <v>13009126.777537607</v>
      </c>
      <c r="H18" s="26">
        <v>13484655.07734249</v>
      </c>
      <c r="I18" s="26">
        <v>14316854.092515584</v>
      </c>
      <c r="J18" s="26">
        <v>410826.08829505451</v>
      </c>
      <c r="K18" s="26">
        <v>13073828.989047436</v>
      </c>
      <c r="L18" s="28">
        <v>0.93849392355064176</v>
      </c>
      <c r="M18" s="28">
        <v>0.94187277387927404</v>
      </c>
      <c r="N18" s="96"/>
      <c r="O18" s="28">
        <v>0.94187277387927404</v>
      </c>
      <c r="P18" s="159">
        <v>13484655.07734249</v>
      </c>
      <c r="Q18" s="158">
        <v>0</v>
      </c>
      <c r="R18" s="157">
        <v>0</v>
      </c>
      <c r="S18" s="85">
        <v>4.331782955831291</v>
      </c>
      <c r="T18" s="86">
        <v>280752.45573974383</v>
      </c>
      <c r="U18" s="92">
        <v>2.1474386423055054E-2</v>
      </c>
      <c r="V18" s="86">
        <v>12793076.533307692</v>
      </c>
      <c r="W18" s="87">
        <v>0.10428505180701231</v>
      </c>
      <c r="X18" s="87"/>
      <c r="Y18" s="110"/>
      <c r="Z18" s="110"/>
      <c r="AA18" s="110"/>
    </row>
    <row r="19" spans="1:27" x14ac:dyDescent="0.2">
      <c r="A19" s="94" t="s">
        <v>15</v>
      </c>
      <c r="B19" s="94"/>
      <c r="C19" s="25">
        <v>23645.348007495832</v>
      </c>
      <c r="D19" s="25">
        <v>20.117347597582718</v>
      </c>
      <c r="E19" s="25">
        <v>0</v>
      </c>
      <c r="F19" s="26">
        <v>6705915.9454301139</v>
      </c>
      <c r="G19" s="26">
        <v>6708876.7482945966</v>
      </c>
      <c r="H19" s="26">
        <v>6908686.6184676904</v>
      </c>
      <c r="I19" s="26">
        <v>6684345.9775353083</v>
      </c>
      <c r="J19" s="26">
        <v>3172255.933521688</v>
      </c>
      <c r="K19" s="26">
        <v>3736430.6849460024</v>
      </c>
      <c r="L19" s="28">
        <v>1.0366253157999452</v>
      </c>
      <c r="M19" s="28">
        <v>1.0335620929386875</v>
      </c>
      <c r="N19" s="96"/>
      <c r="O19" s="28">
        <v>1.0335620929386875</v>
      </c>
      <c r="P19" s="159">
        <v>6908686.6184676904</v>
      </c>
      <c r="Q19" s="158">
        <v>0</v>
      </c>
      <c r="R19" s="157">
        <v>0</v>
      </c>
      <c r="S19" s="85">
        <v>3.565832755268366</v>
      </c>
      <c r="T19" s="86">
        <v>1011784.2772181787</v>
      </c>
      <c r="U19" s="92">
        <v>0.2707889862093884</v>
      </c>
      <c r="V19" s="86">
        <v>2724646.4077278236</v>
      </c>
      <c r="W19" s="87">
        <v>0.13543765620748208</v>
      </c>
      <c r="X19" s="87"/>
      <c r="Y19" s="110"/>
      <c r="Z19" s="110"/>
      <c r="AA19" s="110"/>
    </row>
    <row r="20" spans="1:27" x14ac:dyDescent="0.2">
      <c r="A20" s="94" t="s">
        <v>18</v>
      </c>
      <c r="B20" s="94"/>
      <c r="C20" s="25">
        <v>5667.2849232014978</v>
      </c>
      <c r="D20" s="25">
        <v>24.8481900875001</v>
      </c>
      <c r="E20" s="25">
        <v>0</v>
      </c>
      <c r="F20" s="26">
        <v>3267616.0943729407</v>
      </c>
      <c r="G20" s="26">
        <v>3244351.4443076411</v>
      </c>
      <c r="H20" s="26">
        <v>3366420.8989777383</v>
      </c>
      <c r="I20" s="26">
        <v>3100213.4585553743</v>
      </c>
      <c r="J20" s="26">
        <v>132102.49717662061</v>
      </c>
      <c r="K20" s="26">
        <v>3234318.4018011177</v>
      </c>
      <c r="L20" s="28">
        <v>1.0808544469740144</v>
      </c>
      <c r="M20" s="28">
        <v>1.0858674552514234</v>
      </c>
      <c r="N20" s="96"/>
      <c r="O20" s="28">
        <v>1.0858674552514234</v>
      </c>
      <c r="P20" s="159">
        <v>3366420.8989777383</v>
      </c>
      <c r="Q20" s="158">
        <v>0</v>
      </c>
      <c r="R20" s="157">
        <v>0</v>
      </c>
      <c r="S20" s="85">
        <v>36.657020606759716</v>
      </c>
      <c r="T20" s="86">
        <v>2492949.3625701116</v>
      </c>
      <c r="U20" s="92">
        <v>0.7707804405348111</v>
      </c>
      <c r="V20" s="86">
        <v>741369.03923100606</v>
      </c>
      <c r="W20" s="87">
        <v>2.9835937209927908E-2</v>
      </c>
      <c r="X20" s="87"/>
      <c r="Y20" s="110"/>
      <c r="Z20" s="110"/>
      <c r="AA20" s="110"/>
    </row>
    <row r="21" spans="1:27" x14ac:dyDescent="0.2">
      <c r="A21" s="94" t="s">
        <v>22</v>
      </c>
      <c r="B21" s="94"/>
      <c r="C21" s="25">
        <v>1396.2206771388733</v>
      </c>
      <c r="D21" s="25">
        <v>19.76698341746399</v>
      </c>
      <c r="E21" s="25">
        <v>198808.94105240912</v>
      </c>
      <c r="F21" s="26">
        <v>5406470.2825313751</v>
      </c>
      <c r="G21" s="26">
        <v>5038665.8653519694</v>
      </c>
      <c r="H21" s="26">
        <v>5569948.8627682207</v>
      </c>
      <c r="I21" s="26">
        <v>6883615.1731228568</v>
      </c>
      <c r="J21" s="26">
        <v>179891.40258986494</v>
      </c>
      <c r="K21" s="26">
        <v>5390057.4601783557</v>
      </c>
      <c r="L21" s="28">
        <v>0.7560140980205895</v>
      </c>
      <c r="M21" s="28">
        <v>0.80916040811173484</v>
      </c>
      <c r="N21" s="96"/>
      <c r="O21" s="28">
        <v>0.80916040811173484</v>
      </c>
      <c r="P21" s="159">
        <v>5569948.8627682207</v>
      </c>
      <c r="Q21" s="158">
        <v>0</v>
      </c>
      <c r="R21" s="157">
        <v>0</v>
      </c>
      <c r="S21" s="85">
        <v>196.16</v>
      </c>
      <c r="T21" s="86">
        <v>3286591.7763307365</v>
      </c>
      <c r="U21" s="92">
        <v>0.6097507866311288</v>
      </c>
      <c r="V21" s="86">
        <v>2103465.6838476192</v>
      </c>
      <c r="W21" s="87"/>
      <c r="X21" s="87">
        <v>10.580337447162968</v>
      </c>
      <c r="Y21" s="110">
        <v>6.4299999999999996E-2</v>
      </c>
      <c r="Z21" s="110"/>
      <c r="AA21" s="110">
        <f t="shared" si="0"/>
        <v>10.644637447162967</v>
      </c>
    </row>
    <row r="22" spans="1:27" x14ac:dyDescent="0.2">
      <c r="A22" s="94" t="s">
        <v>16</v>
      </c>
      <c r="B22" s="94"/>
      <c r="C22" s="16">
        <v>813.88475569876869</v>
      </c>
      <c r="D22" s="16">
        <v>15362.340280915903</v>
      </c>
      <c r="E22" s="16">
        <v>29567094.445195101</v>
      </c>
      <c r="F22" s="26">
        <v>55651032.774069741</v>
      </c>
      <c r="G22" s="26">
        <v>55713598.884922884</v>
      </c>
      <c r="H22" s="26">
        <v>57333785.355918661</v>
      </c>
      <c r="I22" s="26">
        <v>59164084.245648049</v>
      </c>
      <c r="J22" s="26">
        <v>1294754.7233274248</v>
      </c>
      <c r="K22" s="26">
        <v>56039030.632591233</v>
      </c>
      <c r="L22" s="28">
        <v>0.97259937084216197</v>
      </c>
      <c r="M22" s="28">
        <v>0.96906402062896768</v>
      </c>
      <c r="N22" s="99"/>
      <c r="O22" s="28">
        <v>0.96906402062896768</v>
      </c>
      <c r="P22" s="159">
        <v>57333785.355918661</v>
      </c>
      <c r="Q22" s="158">
        <v>0</v>
      </c>
      <c r="R22" s="157">
        <v>0</v>
      </c>
      <c r="S22" s="166" t="s">
        <v>110</v>
      </c>
      <c r="T22" s="86">
        <v>10485028.433850046</v>
      </c>
      <c r="U22" s="92">
        <v>0.18710224490842911</v>
      </c>
      <c r="V22" s="98">
        <v>45554002.198741183</v>
      </c>
      <c r="W22" s="87"/>
      <c r="X22" s="166" t="s">
        <v>110</v>
      </c>
      <c r="Y22" s="167"/>
      <c r="Z22" s="167"/>
      <c r="AA22" s="167" t="s">
        <v>110</v>
      </c>
    </row>
    <row r="23" spans="1:27" x14ac:dyDescent="0.2">
      <c r="A23" s="59"/>
      <c r="B23" s="59"/>
      <c r="C23" s="155"/>
      <c r="D23" s="155"/>
      <c r="E23" s="155"/>
      <c r="F23" s="54"/>
      <c r="G23" s="54"/>
      <c r="H23" s="54"/>
      <c r="I23" s="54"/>
      <c r="J23" s="54"/>
      <c r="K23" s="54"/>
      <c r="L23" s="100"/>
      <c r="M23" s="101"/>
      <c r="N23" s="101"/>
      <c r="O23" s="101"/>
      <c r="P23" s="102"/>
      <c r="Q23" s="100"/>
      <c r="R23" s="100"/>
      <c r="S23" s="31"/>
      <c r="T23" s="31"/>
      <c r="U23" s="31"/>
      <c r="V23" s="160"/>
      <c r="W23" s="31"/>
      <c r="X23" s="31"/>
      <c r="Y23" s="31"/>
      <c r="Z23" s="145"/>
      <c r="AA23" s="31"/>
    </row>
    <row r="24" spans="1:27" x14ac:dyDescent="0.2">
      <c r="A24" s="59"/>
      <c r="B24" s="59"/>
      <c r="C24" s="156">
        <v>1317966.6550450171</v>
      </c>
      <c r="D24" s="156">
        <v>33630.550532104724</v>
      </c>
      <c r="E24" s="156">
        <v>40478378.507158577</v>
      </c>
      <c r="F24" s="58">
        <v>1554888976.9976757</v>
      </c>
      <c r="G24" s="58">
        <v>1550978775.0096736</v>
      </c>
      <c r="H24" s="58">
        <v>1601905057.5644751</v>
      </c>
      <c r="I24" s="58">
        <v>1601905057.5644753</v>
      </c>
      <c r="J24" s="58">
        <v>54956938.476608135</v>
      </c>
      <c r="K24" s="58">
        <v>1546948119.087867</v>
      </c>
      <c r="L24" s="59"/>
      <c r="M24" s="60"/>
      <c r="N24" s="59"/>
      <c r="O24" s="59"/>
      <c r="P24" s="61"/>
      <c r="Q24" s="61"/>
      <c r="R24" s="59"/>
      <c r="S24" s="62"/>
      <c r="T24" s="63">
        <f>SUM(T10:T22)</f>
        <v>939806274.83004081</v>
      </c>
      <c r="U24" s="63"/>
      <c r="V24" s="58">
        <f>SUM(V10:V22)</f>
        <v>607141844.25782657</v>
      </c>
      <c r="W24" s="64"/>
      <c r="X24" s="31"/>
      <c r="Y24" s="31"/>
      <c r="Z24" s="145"/>
      <c r="AA24" s="31"/>
    </row>
    <row r="25" spans="1:27" x14ac:dyDescent="0.2">
      <c r="A25" s="31"/>
      <c r="B25" s="31"/>
      <c r="C25" s="46"/>
      <c r="D25" s="46"/>
      <c r="E25" s="46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4"/>
      <c r="Q25" s="62"/>
      <c r="R25" s="31"/>
      <c r="S25" s="31"/>
      <c r="T25" s="31"/>
      <c r="U25" s="31"/>
      <c r="V25" s="106"/>
      <c r="W25" s="31"/>
      <c r="X25" s="31"/>
      <c r="Y25" s="31"/>
      <c r="Z25" s="31"/>
      <c r="AA25" s="31"/>
    </row>
    <row r="26" spans="1:27" x14ac:dyDescent="0.2">
      <c r="A26" s="59" t="s">
        <v>111</v>
      </c>
      <c r="B26" s="31"/>
      <c r="C26" s="46"/>
      <c r="D26" s="46"/>
      <c r="E26" s="46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4"/>
      <c r="Q26" s="62"/>
      <c r="R26" s="31"/>
      <c r="S26" s="31"/>
      <c r="T26" s="31"/>
      <c r="U26" s="31"/>
      <c r="V26" s="106"/>
      <c r="W26" s="31"/>
      <c r="X26" s="31"/>
      <c r="Y26" s="31"/>
      <c r="Z26" s="31"/>
      <c r="AA26" s="31"/>
    </row>
    <row r="27" spans="1:27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5"/>
      <c r="Q27" s="64"/>
      <c r="R27" s="31"/>
      <c r="S27" s="31"/>
      <c r="T27" s="31"/>
      <c r="U27" s="66" t="s">
        <v>17</v>
      </c>
      <c r="V27" s="58">
        <v>1546948119.0878673</v>
      </c>
      <c r="W27" s="31"/>
      <c r="X27" s="23"/>
      <c r="Y27" s="67"/>
      <c r="Z27" s="31"/>
      <c r="AA27" s="31"/>
    </row>
    <row r="28" spans="1:27" x14ac:dyDescent="0.2">
      <c r="A28" s="30"/>
      <c r="B28" s="31"/>
      <c r="C28" s="68" t="s">
        <v>57</v>
      </c>
      <c r="D28" s="31"/>
      <c r="E28" s="31"/>
      <c r="F28" s="31"/>
      <c r="G28" s="31"/>
      <c r="H28" s="69"/>
      <c r="I28" s="30"/>
      <c r="J28" s="70"/>
      <c r="K28" s="31"/>
      <c r="L28" s="46"/>
      <c r="M28" s="31"/>
      <c r="N28" s="31"/>
      <c r="O28" s="31"/>
      <c r="P28" s="31"/>
      <c r="Q28" s="64"/>
      <c r="R28" s="71"/>
      <c r="S28" s="31"/>
      <c r="T28" s="31"/>
      <c r="U28" s="66" t="s">
        <v>4</v>
      </c>
      <c r="V28" s="58">
        <v>54956938.476608135</v>
      </c>
      <c r="W28" s="31"/>
      <c r="X28" s="31"/>
      <c r="Y28" s="31"/>
      <c r="Z28" s="31"/>
      <c r="AA28" s="31"/>
    </row>
    <row r="29" spans="1:27" x14ac:dyDescent="0.2">
      <c r="A29" s="30"/>
      <c r="B29" s="31"/>
      <c r="C29" s="15"/>
      <c r="D29" s="38">
        <v>2019</v>
      </c>
      <c r="E29" s="38">
        <v>2020</v>
      </c>
      <c r="F29" s="38" t="s">
        <v>44</v>
      </c>
      <c r="G29" s="31"/>
      <c r="H29" s="69"/>
      <c r="I29" s="30"/>
      <c r="J29" s="70"/>
      <c r="K29" s="31"/>
      <c r="L29" s="31"/>
      <c r="M29" s="64"/>
      <c r="N29" s="31"/>
      <c r="O29" s="72"/>
      <c r="P29" s="64"/>
      <c r="Q29" s="31"/>
      <c r="R29" s="30"/>
      <c r="S29" s="73"/>
      <c r="T29" s="31"/>
      <c r="U29" s="66" t="s">
        <v>23</v>
      </c>
      <c r="V29" s="58">
        <v>1601905057.5644753</v>
      </c>
      <c r="W29" s="31"/>
      <c r="X29" s="31"/>
      <c r="Y29" s="31"/>
      <c r="Z29" s="145"/>
      <c r="AA29" s="31"/>
    </row>
    <row r="30" spans="1:27" ht="26.25" thickBot="1" x14ac:dyDescent="0.25">
      <c r="A30" s="30"/>
      <c r="B30" s="31"/>
      <c r="C30" s="39" t="s">
        <v>45</v>
      </c>
      <c r="D30" s="40">
        <v>1554888976.9976757</v>
      </c>
      <c r="E30" s="40">
        <v>1601905057.5644751</v>
      </c>
      <c r="F30" s="41">
        <v>1.0302375804718755</v>
      </c>
      <c r="G30" s="31"/>
      <c r="H30" s="69"/>
      <c r="I30" s="30"/>
      <c r="J30" s="70"/>
      <c r="K30" s="31"/>
      <c r="L30" s="31"/>
      <c r="M30" s="64"/>
      <c r="N30" s="31"/>
      <c r="O30" s="31"/>
      <c r="P30" s="31"/>
      <c r="Q30" s="31"/>
      <c r="R30" s="75"/>
      <c r="S30" s="31"/>
      <c r="T30" s="23"/>
      <c r="U30" s="31"/>
      <c r="V30" s="31"/>
      <c r="W30" s="31"/>
      <c r="X30" s="31"/>
      <c r="Y30" s="145"/>
      <c r="Z30" s="31"/>
      <c r="AA30" s="31"/>
    </row>
    <row r="31" spans="1:27" ht="39" thickBot="1" x14ac:dyDescent="0.25">
      <c r="A31" s="30"/>
      <c r="B31" s="31"/>
      <c r="C31" s="39" t="s">
        <v>3</v>
      </c>
      <c r="D31" s="40">
        <v>1550978775.0096736</v>
      </c>
      <c r="E31" s="40">
        <v>1601905057.5644753</v>
      </c>
      <c r="F31" s="41">
        <v>1.0328349319638395</v>
      </c>
      <c r="G31" s="31"/>
      <c r="H31" s="69"/>
      <c r="I31" s="30"/>
      <c r="J31" s="70"/>
      <c r="K31" s="31"/>
      <c r="L31" s="31"/>
      <c r="M31" s="64"/>
      <c r="N31" s="31"/>
      <c r="O31" s="31"/>
      <c r="P31" s="31"/>
      <c r="Q31" s="31"/>
      <c r="R31" s="30"/>
      <c r="S31" s="78" t="s">
        <v>31</v>
      </c>
      <c r="T31" s="78" t="s">
        <v>60</v>
      </c>
      <c r="U31" s="78" t="s">
        <v>61</v>
      </c>
      <c r="V31" s="78" t="s">
        <v>33</v>
      </c>
      <c r="W31" s="78" t="s">
        <v>32</v>
      </c>
      <c r="X31" s="78" t="s">
        <v>62</v>
      </c>
      <c r="Y31" s="145"/>
      <c r="Z31" s="31"/>
      <c r="AA31" s="31"/>
    </row>
    <row r="32" spans="1:27" ht="13.5" thickBot="1" x14ac:dyDescent="0.25">
      <c r="A32" s="30"/>
      <c r="B32" s="31"/>
      <c r="C32" s="15" t="s">
        <v>46</v>
      </c>
      <c r="D32" s="40">
        <v>54633916.962918088</v>
      </c>
      <c r="E32" s="40">
        <v>54956938.476608135</v>
      </c>
      <c r="F32" s="41">
        <v>1.0059124721719896</v>
      </c>
      <c r="G32" s="31"/>
      <c r="H32" s="69"/>
      <c r="I32" s="30"/>
      <c r="J32" s="70"/>
      <c r="K32" s="30"/>
      <c r="L32" s="30"/>
      <c r="M32" s="71"/>
      <c r="N32" s="31"/>
      <c r="O32" s="72"/>
      <c r="P32" s="31"/>
      <c r="Q32" s="31"/>
      <c r="R32" s="30"/>
      <c r="S32" s="32" t="s">
        <v>6</v>
      </c>
      <c r="T32" s="81">
        <v>31.23</v>
      </c>
      <c r="U32" s="81">
        <v>35.849877831819725</v>
      </c>
      <c r="V32" s="82">
        <v>1</v>
      </c>
      <c r="W32" s="81">
        <v>4.6198778318197249</v>
      </c>
      <c r="X32" s="81">
        <v>35.849877831819725</v>
      </c>
      <c r="Y32" s="145"/>
      <c r="Z32" s="31"/>
      <c r="AA32" s="31"/>
    </row>
    <row r="33" spans="1:27" ht="13.5" thickBot="1" x14ac:dyDescent="0.25">
      <c r="A33" s="30"/>
      <c r="B33" s="31"/>
      <c r="C33" s="176" t="s">
        <v>58</v>
      </c>
      <c r="D33" s="176"/>
      <c r="E33" s="176"/>
      <c r="F33" s="176"/>
      <c r="G33" s="31"/>
      <c r="H33" s="69"/>
      <c r="I33" s="30"/>
      <c r="J33" s="70"/>
      <c r="K33" s="30"/>
      <c r="L33" s="79"/>
      <c r="M33" s="80"/>
      <c r="N33" s="31"/>
      <c r="O33" s="72"/>
      <c r="P33" s="64"/>
      <c r="Q33" s="31"/>
      <c r="R33" s="30"/>
      <c r="S33" s="32" t="s">
        <v>7</v>
      </c>
      <c r="T33" s="81">
        <v>42.19</v>
      </c>
      <c r="U33" s="81">
        <v>61.651093537218145</v>
      </c>
      <c r="V33" s="82">
        <v>4</v>
      </c>
      <c r="W33" s="81">
        <v>4.8652733843045368</v>
      </c>
      <c r="X33" s="81">
        <v>47.055273384304535</v>
      </c>
      <c r="Y33" s="31"/>
      <c r="Z33" s="31"/>
      <c r="AA33" s="31"/>
    </row>
    <row r="34" spans="1:27" ht="13.5" thickBot="1" x14ac:dyDescent="0.25">
      <c r="A34" s="30"/>
      <c r="B34" s="31"/>
      <c r="C34" s="43" t="s">
        <v>59</v>
      </c>
      <c r="D34" s="31"/>
      <c r="E34" s="31"/>
      <c r="F34" s="31"/>
      <c r="G34" s="31"/>
      <c r="H34" s="69"/>
      <c r="I34" s="30"/>
      <c r="J34" s="70"/>
      <c r="K34" s="30"/>
      <c r="L34" s="79"/>
      <c r="M34" s="75"/>
      <c r="N34" s="31"/>
      <c r="O34" s="72"/>
      <c r="P34" s="90"/>
      <c r="Q34" s="31"/>
      <c r="R34" s="30"/>
      <c r="S34" s="32" t="s">
        <v>8</v>
      </c>
      <c r="T34" s="81">
        <v>97.68</v>
      </c>
      <c r="U34" s="81">
        <v>137.78411575964284</v>
      </c>
      <c r="V34" s="82">
        <v>4</v>
      </c>
      <c r="W34" s="81">
        <v>10.026028939910709</v>
      </c>
      <c r="X34" s="81">
        <v>107.70602893991071</v>
      </c>
      <c r="Y34" s="31"/>
      <c r="Z34" s="31"/>
      <c r="AA34" s="31"/>
    </row>
    <row r="35" spans="1:27" ht="13.5" thickBot="1" x14ac:dyDescent="0.25">
      <c r="A35" s="30"/>
      <c r="B35" s="31"/>
      <c r="C35" s="31"/>
      <c r="D35" s="31"/>
      <c r="E35" s="31"/>
      <c r="F35" s="31"/>
      <c r="G35" s="31"/>
      <c r="H35" s="69"/>
      <c r="I35" s="30"/>
      <c r="J35" s="70"/>
      <c r="K35" s="30"/>
      <c r="L35" s="79"/>
      <c r="M35" s="71"/>
      <c r="N35" s="31"/>
      <c r="O35" s="31"/>
      <c r="P35" s="31"/>
      <c r="Q35" s="31"/>
      <c r="R35" s="30"/>
      <c r="S35" s="32" t="s">
        <v>9</v>
      </c>
      <c r="T35" s="81">
        <v>45.07</v>
      </c>
      <c r="U35" s="81">
        <v>64.985082499242537</v>
      </c>
      <c r="V35" s="82">
        <v>4</v>
      </c>
      <c r="W35" s="81">
        <v>4.9787706248106343</v>
      </c>
      <c r="X35" s="81">
        <v>50.048770624810636</v>
      </c>
      <c r="Y35" s="31"/>
      <c r="Z35" s="31"/>
      <c r="AA35" s="31"/>
    </row>
    <row r="36" spans="1:27" ht="13.5" thickBot="1" x14ac:dyDescent="0.25">
      <c r="A36" s="4"/>
      <c r="C36" s="30"/>
      <c r="D36" s="30"/>
      <c r="E36" s="30"/>
      <c r="F36" s="30"/>
      <c r="H36" s="12"/>
      <c r="I36" s="4"/>
      <c r="J36" s="13"/>
      <c r="M36" s="5"/>
      <c r="O36" s="4"/>
      <c r="Q36" s="6"/>
      <c r="R36" s="4"/>
      <c r="T36" s="23"/>
      <c r="U36" s="91"/>
      <c r="V36" s="31"/>
    </row>
    <row r="37" spans="1:27" x14ac:dyDescent="0.2">
      <c r="A37" s="4"/>
      <c r="C37" s="30"/>
      <c r="D37" s="34"/>
      <c r="E37" s="89"/>
      <c r="F37" s="89"/>
      <c r="H37" s="12"/>
      <c r="I37" s="4"/>
      <c r="J37" s="13"/>
      <c r="M37" s="5"/>
      <c r="O37" s="4"/>
      <c r="Q37" s="6"/>
      <c r="R37" s="4"/>
      <c r="T37" s="23"/>
      <c r="U37" s="31"/>
      <c r="V37" s="31"/>
    </row>
    <row r="38" spans="1:27" x14ac:dyDescent="0.2">
      <c r="A38" s="4"/>
      <c r="C38" s="30"/>
      <c r="D38" s="34"/>
      <c r="E38" s="37"/>
      <c r="F38" s="37"/>
      <c r="H38" s="12"/>
      <c r="I38" s="4"/>
      <c r="J38" s="13"/>
      <c r="O38" s="4"/>
      <c r="Q38" s="6"/>
      <c r="R38" s="4"/>
      <c r="T38" s="2"/>
    </row>
    <row r="39" spans="1:27" x14ac:dyDescent="0.2">
      <c r="A39" s="4"/>
      <c r="C39" s="30"/>
      <c r="D39" s="34"/>
      <c r="E39" s="37"/>
      <c r="F39" s="37"/>
      <c r="H39" s="12"/>
      <c r="I39" s="4"/>
      <c r="J39" s="13"/>
      <c r="M39" s="5"/>
      <c r="O39" s="4"/>
      <c r="Q39" s="6"/>
      <c r="R39" s="4"/>
      <c r="T39" s="2"/>
    </row>
    <row r="40" spans="1:27" x14ac:dyDescent="0.2">
      <c r="A40" s="4"/>
      <c r="C40" s="30"/>
      <c r="D40" s="30"/>
      <c r="E40" s="30"/>
      <c r="F40" s="30"/>
      <c r="H40" s="12"/>
      <c r="I40" s="4"/>
      <c r="J40" s="13"/>
    </row>
    <row r="41" spans="1:27" x14ac:dyDescent="0.2">
      <c r="A41" s="4"/>
      <c r="I41" s="4"/>
      <c r="J41" s="13"/>
      <c r="M41" s="5"/>
    </row>
  </sheetData>
  <mergeCells count="1">
    <mergeCell ref="C33:F33"/>
  </mergeCells>
  <conditionalFormatting sqref="U36">
    <cfRule type="expression" dxfId="5" priority="1">
      <formula>"if+$U$30&lt;&gt;$U$31"</formula>
    </cfRule>
    <cfRule type="cellIs" dxfId="4" priority="2" operator="notEqual">
      <formula>0</formula>
    </cfRule>
  </conditionalFormatting>
  <pageMargins left="0.7" right="0.7" top="0.91093749999999996" bottom="0.75" header="0.3" footer="0.3"/>
  <pageSetup paperSize="17" scale="52" orientation="landscape" r:id="rId1"/>
  <headerFooter>
    <oddHeader>&amp;RUpdated: 2017-06-07
EB-2017-0049
Exhibit H1
Tab 1
Schedule 2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65"/>
  <sheetViews>
    <sheetView tabSelected="1" view="pageBreakPreview" topLeftCell="O1" zoomScale="80" zoomScaleNormal="100" zoomScaleSheetLayoutView="80" workbookViewId="0">
      <selection activeCell="Z8" sqref="Z8"/>
    </sheetView>
  </sheetViews>
  <sheetFormatPr defaultRowHeight="12.75" x14ac:dyDescent="0.2"/>
  <cols>
    <col min="1" max="1" width="9.7109375" customWidth="1"/>
    <col min="2" max="2" width="3.7109375" customWidth="1"/>
    <col min="3" max="3" width="13.42578125" bestFit="1" customWidth="1"/>
    <col min="4" max="4" width="8.5703125" bestFit="1" customWidth="1"/>
    <col min="5" max="5" width="12.28515625" bestFit="1" customWidth="1"/>
    <col min="6" max="6" width="3.85546875" customWidth="1"/>
    <col min="7" max="7" width="17" customWidth="1"/>
    <col min="8" max="8" width="15.140625" bestFit="1" customWidth="1"/>
    <col min="9" max="9" width="7.85546875" bestFit="1" customWidth="1"/>
    <col min="10" max="10" width="16.28515625" bestFit="1" customWidth="1"/>
    <col min="11" max="11" width="16.85546875" customWidth="1"/>
    <col min="12" max="12" width="12.140625" customWidth="1"/>
    <col min="13" max="13" width="15.42578125" bestFit="1" customWidth="1"/>
    <col min="14" max="14" width="2" customWidth="1"/>
    <col min="15" max="15" width="18" customWidth="1"/>
    <col min="16" max="16" width="19.140625" customWidth="1"/>
    <col min="17" max="17" width="13.7109375" bestFit="1" customWidth="1"/>
    <col min="18" max="18" width="16.140625" customWidth="1"/>
    <col min="19" max="19" width="14.140625" bestFit="1" customWidth="1"/>
    <col min="20" max="20" width="16.42578125" bestFit="1" customWidth="1"/>
    <col min="21" max="21" width="14" customWidth="1"/>
    <col min="22" max="22" width="18.7109375" bestFit="1" customWidth="1"/>
    <col min="23" max="23" width="13.7109375" customWidth="1"/>
    <col min="24" max="24" width="13.5703125" customWidth="1"/>
    <col min="25" max="25" width="10.5703125" customWidth="1"/>
    <col min="26" max="26" width="10.42578125" customWidth="1"/>
    <col min="27" max="27" width="14" customWidth="1"/>
  </cols>
  <sheetData>
    <row r="1" spans="1:27" s="1" customFormat="1" ht="20.25" customHeigh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</row>
    <row r="2" spans="1:27" x14ac:dyDescent="0.2">
      <c r="J2" s="7"/>
      <c r="S2" s="9"/>
    </row>
    <row r="3" spans="1:27" ht="23.25" x14ac:dyDescent="0.35">
      <c r="A3" s="44" t="s">
        <v>75</v>
      </c>
      <c r="B3" s="31"/>
      <c r="C3" s="31"/>
      <c r="D3" s="31"/>
      <c r="E3" s="31"/>
      <c r="F3" s="3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31"/>
      <c r="T3" s="31"/>
      <c r="U3" s="31"/>
      <c r="V3" s="31"/>
      <c r="W3" s="31"/>
      <c r="X3" s="31"/>
      <c r="Y3" s="31"/>
      <c r="Z3" s="31"/>
      <c r="AA3" s="31"/>
    </row>
    <row r="4" spans="1:27" x14ac:dyDescent="0.2">
      <c r="A4" s="31"/>
      <c r="B4" s="31"/>
      <c r="C4" s="31"/>
      <c r="D4" s="31"/>
      <c r="E4" s="31"/>
      <c r="F4" s="31"/>
      <c r="G4" s="46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66"/>
      <c r="T4" s="31"/>
      <c r="U4" s="31"/>
      <c r="V4" s="31"/>
      <c r="W4" s="31"/>
      <c r="X4" s="31"/>
      <c r="Y4" s="31"/>
      <c r="Z4" s="31"/>
      <c r="AA4" s="31"/>
    </row>
    <row r="5" spans="1:27" s="3" customFormat="1" ht="88.5" customHeight="1" x14ac:dyDescent="0.2">
      <c r="A5" s="47"/>
      <c r="B5" s="47"/>
      <c r="C5" s="48" t="s">
        <v>21</v>
      </c>
      <c r="D5" s="47" t="s">
        <v>0</v>
      </c>
      <c r="E5" s="47" t="s">
        <v>1</v>
      </c>
      <c r="F5" s="47"/>
      <c r="G5" s="47" t="s">
        <v>2</v>
      </c>
      <c r="H5" s="173" t="s">
        <v>3</v>
      </c>
      <c r="I5" s="173"/>
      <c r="J5" s="47" t="s">
        <v>4</v>
      </c>
      <c r="K5" s="48" t="s">
        <v>25</v>
      </c>
      <c r="L5" s="48" t="s">
        <v>64</v>
      </c>
      <c r="M5" s="48" t="s">
        <v>19</v>
      </c>
      <c r="N5" s="47"/>
      <c r="O5" s="48" t="s">
        <v>65</v>
      </c>
      <c r="P5" s="48" t="s">
        <v>24</v>
      </c>
      <c r="Q5" s="48" t="s">
        <v>5</v>
      </c>
      <c r="R5" s="48" t="s">
        <v>26</v>
      </c>
      <c r="S5" s="48" t="s">
        <v>28</v>
      </c>
      <c r="T5" s="48" t="s">
        <v>29</v>
      </c>
      <c r="U5" s="48" t="s">
        <v>20</v>
      </c>
      <c r="V5" s="48" t="s">
        <v>30</v>
      </c>
      <c r="W5" s="48" t="s">
        <v>112</v>
      </c>
      <c r="X5" s="48" t="s">
        <v>27</v>
      </c>
      <c r="Y5" s="48" t="s">
        <v>113</v>
      </c>
      <c r="Z5" s="48" t="s">
        <v>114</v>
      </c>
      <c r="AA5" s="48" t="s">
        <v>115</v>
      </c>
    </row>
    <row r="6" spans="1:27" s="3" customFormat="1" ht="15.75" x14ac:dyDescent="0.2">
      <c r="A6" s="47"/>
      <c r="B6" s="47"/>
      <c r="C6" s="48"/>
      <c r="D6" s="47"/>
      <c r="E6" s="47"/>
      <c r="F6" s="47"/>
      <c r="G6" s="47"/>
      <c r="H6" s="47"/>
      <c r="I6" s="47"/>
      <c r="J6" s="47"/>
      <c r="K6" s="48"/>
      <c r="L6" s="48"/>
      <c r="M6" s="48"/>
      <c r="N6" s="47"/>
      <c r="O6" s="48"/>
      <c r="P6" s="48"/>
      <c r="Q6" s="48"/>
      <c r="R6" s="48"/>
      <c r="S6" s="48"/>
      <c r="T6" s="48"/>
      <c r="U6" s="48"/>
      <c r="V6" s="48"/>
      <c r="W6" s="48"/>
      <c r="X6" s="48"/>
      <c r="Y6" s="47"/>
      <c r="Z6" s="47"/>
      <c r="AA6" s="47"/>
    </row>
    <row r="7" spans="1:27" s="3" customFormat="1" ht="15.75" x14ac:dyDescent="0.2">
      <c r="A7" s="47"/>
      <c r="B7" s="47"/>
      <c r="C7" s="48"/>
      <c r="D7" s="47"/>
      <c r="E7" s="47"/>
      <c r="F7" s="47"/>
      <c r="G7" s="47"/>
      <c r="H7" s="47"/>
      <c r="I7" s="47"/>
      <c r="J7" s="47"/>
      <c r="K7" s="48"/>
      <c r="L7" s="48"/>
      <c r="M7" s="48"/>
      <c r="N7" s="47"/>
      <c r="O7" s="48"/>
      <c r="P7" s="48"/>
      <c r="Q7" s="48"/>
      <c r="R7" s="48"/>
      <c r="S7" s="48"/>
      <c r="T7" s="48"/>
      <c r="U7" s="48"/>
      <c r="V7" s="48"/>
      <c r="W7" s="48"/>
      <c r="X7" s="48"/>
      <c r="Y7" s="47"/>
      <c r="Z7" s="47"/>
      <c r="AA7" s="47"/>
    </row>
    <row r="8" spans="1:27" x14ac:dyDescent="0.2">
      <c r="A8" s="31"/>
      <c r="B8" s="31"/>
      <c r="C8" s="31"/>
      <c r="D8" s="31"/>
      <c r="E8" s="31"/>
      <c r="F8" s="31"/>
      <c r="G8" s="161" t="s">
        <v>90</v>
      </c>
      <c r="H8" s="161" t="s">
        <v>92</v>
      </c>
      <c r="I8" s="161" t="s">
        <v>118</v>
      </c>
      <c r="J8" s="161" t="s">
        <v>93</v>
      </c>
      <c r="K8" s="161" t="s">
        <v>91</v>
      </c>
      <c r="L8" s="161" t="s">
        <v>94</v>
      </c>
      <c r="M8" s="161" t="s">
        <v>95</v>
      </c>
      <c r="N8" s="161"/>
      <c r="O8" s="161" t="s">
        <v>96</v>
      </c>
      <c r="P8" s="161" t="s">
        <v>97</v>
      </c>
      <c r="Q8" s="161" t="s">
        <v>98</v>
      </c>
      <c r="R8" s="161" t="s">
        <v>99</v>
      </c>
      <c r="S8" s="161"/>
      <c r="T8" s="161" t="s">
        <v>100</v>
      </c>
      <c r="U8" s="31"/>
      <c r="V8" s="161" t="s">
        <v>103</v>
      </c>
      <c r="W8" s="31"/>
      <c r="X8" s="31"/>
      <c r="Y8" s="31"/>
      <c r="Z8" s="31"/>
      <c r="AA8" s="31"/>
    </row>
    <row r="9" spans="1:27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spans="1:27" x14ac:dyDescent="0.2">
      <c r="A10" s="94" t="s">
        <v>6</v>
      </c>
      <c r="B10" s="94"/>
      <c r="C10" s="114">
        <v>234087.96276894186</v>
      </c>
      <c r="D10" s="114">
        <v>2075.3689260029291</v>
      </c>
      <c r="E10" s="114">
        <v>0</v>
      </c>
      <c r="F10" s="94"/>
      <c r="G10" s="86">
        <v>108615621.90154377</v>
      </c>
      <c r="H10" s="86">
        <v>98620419.155582279</v>
      </c>
      <c r="I10" s="172">
        <f>H10/H$30</f>
        <v>5.8687505279640131E-2</v>
      </c>
      <c r="J10" s="86">
        <v>5217768.0357701899</v>
      </c>
      <c r="K10" s="95">
        <v>103397853.86577357</v>
      </c>
      <c r="L10" s="96">
        <v>1.0686528512957321</v>
      </c>
      <c r="M10" s="97">
        <v>1.1013502358998615</v>
      </c>
      <c r="N10" s="97"/>
      <c r="O10" s="97">
        <v>1.0975265472512938</v>
      </c>
      <c r="P10" s="108">
        <v>108238528.12430158</v>
      </c>
      <c r="Q10" s="20">
        <v>-377093.77724218369</v>
      </c>
      <c r="R10" s="115">
        <v>-3.6470174490440565E-3</v>
      </c>
      <c r="S10" s="85">
        <v>36.674518583362165</v>
      </c>
      <c r="T10" s="86">
        <v>103020760.08853139</v>
      </c>
      <c r="U10" s="14">
        <v>1</v>
      </c>
      <c r="V10" s="86">
        <v>0</v>
      </c>
      <c r="W10" s="109"/>
      <c r="X10" s="88"/>
      <c r="Y10" s="88"/>
      <c r="Z10" s="88"/>
      <c r="AA10" s="88"/>
    </row>
    <row r="11" spans="1:27" x14ac:dyDescent="0.2">
      <c r="A11" s="94" t="s">
        <v>7</v>
      </c>
      <c r="B11" s="94"/>
      <c r="C11" s="114">
        <v>457608.11889556976</v>
      </c>
      <c r="D11" s="114">
        <v>4971.1835315347125</v>
      </c>
      <c r="E11" s="114">
        <v>0</v>
      </c>
      <c r="F11" s="94"/>
      <c r="G11" s="86">
        <v>361116384.27373368</v>
      </c>
      <c r="H11" s="86">
        <v>327144694.01922458</v>
      </c>
      <c r="I11" s="172">
        <f t="shared" ref="I11:I28" si="0">H11/H$30</f>
        <v>0.19467881116151947</v>
      </c>
      <c r="J11" s="86">
        <v>14118714.427307371</v>
      </c>
      <c r="K11" s="95">
        <v>346997669.84642631</v>
      </c>
      <c r="L11" s="96">
        <v>1.0868970595379048</v>
      </c>
      <c r="M11" s="97">
        <v>1.103843011595697</v>
      </c>
      <c r="N11" s="96"/>
      <c r="O11" s="97">
        <v>1.0975265472512938</v>
      </c>
      <c r="P11" s="108">
        <v>359049986.47850055</v>
      </c>
      <c r="Q11" s="20">
        <v>-2066397.7952331305</v>
      </c>
      <c r="R11" s="115">
        <v>-5.9550768630454304E-3</v>
      </c>
      <c r="S11" s="85">
        <v>52.311388905356132</v>
      </c>
      <c r="T11" s="86">
        <v>287257395.28553522</v>
      </c>
      <c r="U11" s="14">
        <v>0.83279603376437772</v>
      </c>
      <c r="V11" s="86">
        <v>57673876.765657961</v>
      </c>
      <c r="W11" s="110">
        <v>1.1601639006044256E-2</v>
      </c>
      <c r="X11" s="88"/>
      <c r="Y11" s="88"/>
      <c r="Z11" s="88"/>
      <c r="AA11" s="88"/>
    </row>
    <row r="12" spans="1:27" x14ac:dyDescent="0.2">
      <c r="A12" s="94" t="s">
        <v>8</v>
      </c>
      <c r="B12" s="94"/>
      <c r="C12" s="114">
        <v>333472.80886741431</v>
      </c>
      <c r="D12" s="114">
        <v>4425.9913995866291</v>
      </c>
      <c r="E12" s="114">
        <v>0</v>
      </c>
      <c r="F12" s="94"/>
      <c r="G12" s="86">
        <v>582274222.64495862</v>
      </c>
      <c r="H12" s="86">
        <v>600881592.7600528</v>
      </c>
      <c r="I12" s="172">
        <f t="shared" si="0"/>
        <v>0.35757545901231436</v>
      </c>
      <c r="J12" s="86">
        <v>17483632.79480619</v>
      </c>
      <c r="K12" s="95">
        <v>564790589.85015237</v>
      </c>
      <c r="L12" s="96">
        <v>0.95007121783889259</v>
      </c>
      <c r="M12" s="97">
        <v>0.96903321662821418</v>
      </c>
      <c r="N12" s="96"/>
      <c r="O12" s="97">
        <v>0.96903321662821418</v>
      </c>
      <c r="P12" s="108">
        <v>582274222.64495862</v>
      </c>
      <c r="Q12" s="20">
        <v>0</v>
      </c>
      <c r="R12" s="115">
        <v>0</v>
      </c>
      <c r="S12" s="85">
        <v>118.85286377377538</v>
      </c>
      <c r="T12" s="86">
        <v>475610379.89492428</v>
      </c>
      <c r="U12" s="14">
        <v>0.84210039692961414</v>
      </c>
      <c r="V12" s="86">
        <v>89180209.95522815</v>
      </c>
      <c r="W12" s="110">
        <v>2.0149205433060095E-2</v>
      </c>
      <c r="X12" s="88"/>
      <c r="Y12" s="88"/>
      <c r="Z12" s="88"/>
      <c r="AA12" s="88"/>
    </row>
    <row r="13" spans="1:27" x14ac:dyDescent="0.2">
      <c r="A13" s="94" t="s">
        <v>9</v>
      </c>
      <c r="B13" s="94"/>
      <c r="C13" s="114">
        <v>150445.33725800313</v>
      </c>
      <c r="D13" s="114">
        <v>605.49306129302647</v>
      </c>
      <c r="E13" s="114">
        <v>0</v>
      </c>
      <c r="F13" s="94"/>
      <c r="G13" s="86">
        <v>123387126.84657282</v>
      </c>
      <c r="H13" s="86">
        <v>111583645.97839727</v>
      </c>
      <c r="I13" s="172">
        <f t="shared" si="0"/>
        <v>6.6401723583710937E-2</v>
      </c>
      <c r="J13" s="86">
        <v>3321143.4960267679</v>
      </c>
      <c r="K13" s="95">
        <v>120065983.35054605</v>
      </c>
      <c r="L13" s="96">
        <v>1.0767618933763687</v>
      </c>
      <c r="M13" s="97">
        <v>1.1057814589645218</v>
      </c>
      <c r="N13" s="96"/>
      <c r="O13" s="97">
        <v>1.0975265472512938</v>
      </c>
      <c r="P13" s="108">
        <v>122466013.70038107</v>
      </c>
      <c r="Q13" s="20">
        <v>-921113.146191746</v>
      </c>
      <c r="R13" s="115">
        <v>-7.6717245008726016E-3</v>
      </c>
      <c r="S13" s="85">
        <v>55.365219684119346</v>
      </c>
      <c r="T13" s="86">
        <v>99953269.772889227</v>
      </c>
      <c r="U13" s="14">
        <v>0.83892214244265728</v>
      </c>
      <c r="V13" s="86">
        <v>19191600.431465074</v>
      </c>
      <c r="W13" s="110">
        <v>3.169582222871644E-2</v>
      </c>
      <c r="X13" s="88"/>
      <c r="Y13" s="88"/>
      <c r="Z13" s="88"/>
      <c r="AA13" s="88"/>
    </row>
    <row r="14" spans="1:27" x14ac:dyDescent="0.2">
      <c r="A14" s="94" t="s">
        <v>10</v>
      </c>
      <c r="B14" s="94"/>
      <c r="C14" s="114">
        <v>88435.475626913962</v>
      </c>
      <c r="D14" s="114">
        <v>2017.505440047735</v>
      </c>
      <c r="E14" s="114">
        <v>0</v>
      </c>
      <c r="F14" s="94"/>
      <c r="G14" s="86">
        <v>169986426.45561191</v>
      </c>
      <c r="H14" s="86">
        <v>170055474.01758784</v>
      </c>
      <c r="I14" s="172">
        <f t="shared" si="0"/>
        <v>0.10119741545099668</v>
      </c>
      <c r="J14" s="86">
        <v>5215890.7500640014</v>
      </c>
      <c r="K14" s="95">
        <v>164770535.7055479</v>
      </c>
      <c r="L14" s="96">
        <v>0.99119115015122328</v>
      </c>
      <c r="M14" s="97">
        <v>0.99959397036540687</v>
      </c>
      <c r="N14" s="96"/>
      <c r="O14" s="97">
        <v>0.99959397036540687</v>
      </c>
      <c r="P14" s="108">
        <v>169986426.45561191</v>
      </c>
      <c r="Q14" s="20">
        <v>0</v>
      </c>
      <c r="R14" s="115">
        <v>0</v>
      </c>
      <c r="S14" s="85">
        <v>31.380802081599199</v>
      </c>
      <c r="T14" s="86">
        <v>33302113.891683321</v>
      </c>
      <c r="U14" s="14">
        <v>0.2021120690606702</v>
      </c>
      <c r="V14" s="86">
        <v>131468421.8138646</v>
      </c>
      <c r="W14" s="110">
        <v>6.5163849972446175E-2</v>
      </c>
      <c r="X14" s="88"/>
      <c r="Y14" s="88"/>
      <c r="Z14" s="88"/>
      <c r="AA14" s="88"/>
    </row>
    <row r="15" spans="1:27" x14ac:dyDescent="0.2">
      <c r="A15" s="94" t="s">
        <v>11</v>
      </c>
      <c r="B15" s="94"/>
      <c r="C15" s="114">
        <v>5562.8162275746108</v>
      </c>
      <c r="D15" s="114">
        <v>2301.7259385733005</v>
      </c>
      <c r="E15" s="114">
        <v>7887971.4218801269</v>
      </c>
      <c r="F15" s="94"/>
      <c r="G15" s="86">
        <v>154863399.11143357</v>
      </c>
      <c r="H15" s="86">
        <v>166731783.71152848</v>
      </c>
      <c r="I15" s="172">
        <f t="shared" si="0"/>
        <v>9.9219538110229918E-2</v>
      </c>
      <c r="J15" s="86">
        <v>2943301.744054364</v>
      </c>
      <c r="K15" s="95">
        <v>151920097.36737919</v>
      </c>
      <c r="L15" s="96">
        <v>0.95704585779277895</v>
      </c>
      <c r="M15" s="97">
        <v>0.92881750356231396</v>
      </c>
      <c r="N15" s="96"/>
      <c r="O15" s="97">
        <v>0.92881750356231396</v>
      </c>
      <c r="P15" s="108">
        <v>154863399.11143357</v>
      </c>
      <c r="Q15" s="20">
        <v>0</v>
      </c>
      <c r="R15" s="115">
        <v>0</v>
      </c>
      <c r="S15" s="85">
        <v>107.59425452453789</v>
      </c>
      <c r="T15" s="86">
        <v>7182324.7807547087</v>
      </c>
      <c r="U15" s="14">
        <v>4.7276989056860112E-2</v>
      </c>
      <c r="V15" s="86">
        <v>144737772.58662447</v>
      </c>
      <c r="W15" s="110"/>
      <c r="X15" s="110">
        <v>18.349175579559301</v>
      </c>
      <c r="Y15" s="110">
        <v>8.2400000000000001E-2</v>
      </c>
      <c r="Z15" s="110">
        <v>8.6000000000012733E-3</v>
      </c>
      <c r="AA15" s="110">
        <f>SUM(X15:Z15)</f>
        <v>18.440175579559302</v>
      </c>
    </row>
    <row r="16" spans="1:27" x14ac:dyDescent="0.2">
      <c r="A16" s="94" t="s">
        <v>12</v>
      </c>
      <c r="B16" s="94"/>
      <c r="C16" s="114">
        <v>18379.672954545607</v>
      </c>
      <c r="D16" s="114">
        <v>589.00101302817416</v>
      </c>
      <c r="E16" s="114">
        <v>0</v>
      </c>
      <c r="F16" s="94"/>
      <c r="G16" s="86">
        <v>24669212.797709003</v>
      </c>
      <c r="H16" s="86">
        <v>24462750.749396112</v>
      </c>
      <c r="I16" s="172">
        <f t="shared" si="0"/>
        <v>1.4557409368690981E-2</v>
      </c>
      <c r="J16" s="86">
        <v>903086.80366291967</v>
      </c>
      <c r="K16" s="95">
        <v>23766125.994046085</v>
      </c>
      <c r="L16" s="96">
        <v>1.0135172478663765</v>
      </c>
      <c r="M16" s="97">
        <v>1.0084398541451021</v>
      </c>
      <c r="N16" s="96"/>
      <c r="O16" s="97">
        <v>1.0084398541451021</v>
      </c>
      <c r="P16" s="108">
        <v>24669212.797709003</v>
      </c>
      <c r="Q16" s="20">
        <v>0</v>
      </c>
      <c r="R16" s="115">
        <v>0</v>
      </c>
      <c r="S16" s="85">
        <v>25.54982380174836</v>
      </c>
      <c r="T16" s="86">
        <v>5635168.8662687996</v>
      </c>
      <c r="U16" s="14">
        <v>0.23710927341210461</v>
      </c>
      <c r="V16" s="86">
        <v>18130957.127777286</v>
      </c>
      <c r="W16" s="110">
        <v>3.0782556781290313E-2</v>
      </c>
      <c r="X16" s="110"/>
      <c r="Y16" s="110"/>
      <c r="Z16" s="110"/>
      <c r="AA16" s="110"/>
    </row>
    <row r="17" spans="1:27" x14ac:dyDescent="0.2">
      <c r="A17" s="94" t="s">
        <v>13</v>
      </c>
      <c r="B17" s="94"/>
      <c r="C17" s="114">
        <v>1772.2414314449743</v>
      </c>
      <c r="D17" s="114">
        <v>1043.8583328900424</v>
      </c>
      <c r="E17" s="114">
        <v>2771740.1652700678</v>
      </c>
      <c r="F17" s="94"/>
      <c r="G17" s="86">
        <v>32065543.017648939</v>
      </c>
      <c r="H17" s="86">
        <v>35353487.076411709</v>
      </c>
      <c r="I17" s="172">
        <f t="shared" si="0"/>
        <v>2.1038320230391757E-2</v>
      </c>
      <c r="J17" s="86">
        <v>662277.08582223824</v>
      </c>
      <c r="K17" s="95">
        <v>31403265.9318267</v>
      </c>
      <c r="L17" s="96">
        <v>0.93731349481890713</v>
      </c>
      <c r="M17" s="97">
        <v>0.90699802676730779</v>
      </c>
      <c r="N17" s="96"/>
      <c r="O17" s="97">
        <v>0.90699802676730779</v>
      </c>
      <c r="P17" s="108">
        <v>32065543.017648939</v>
      </c>
      <c r="Q17" s="20">
        <v>0</v>
      </c>
      <c r="R17" s="115">
        <v>0</v>
      </c>
      <c r="S17" s="85">
        <v>106.67841208633936</v>
      </c>
      <c r="T17" s="86">
        <v>2268718.8208820513</v>
      </c>
      <c r="U17" s="14">
        <v>7.224467753790989E-2</v>
      </c>
      <c r="V17" s="86">
        <v>29134547.110944647</v>
      </c>
      <c r="W17" s="110">
        <v>0</v>
      </c>
      <c r="X17" s="110">
        <v>10.511283660712795</v>
      </c>
      <c r="Y17" s="110">
        <v>8.2400000000000001E-2</v>
      </c>
      <c r="Z17" s="110"/>
      <c r="AA17" s="110">
        <f t="shared" ref="AA17:AA21" si="1">SUM(X17:Z17)</f>
        <v>10.593683660712795</v>
      </c>
    </row>
    <row r="18" spans="1:27" x14ac:dyDescent="0.2">
      <c r="A18" s="94" t="s">
        <v>14</v>
      </c>
      <c r="B18" s="94"/>
      <c r="C18" s="114">
        <v>5444.6490150307964</v>
      </c>
      <c r="D18" s="114">
        <v>132.82762122802433</v>
      </c>
      <c r="E18" s="114">
        <v>0</v>
      </c>
      <c r="F18" s="94"/>
      <c r="G18" s="86">
        <v>14954290.348336503</v>
      </c>
      <c r="H18" s="86">
        <v>15686044.995143697</v>
      </c>
      <c r="I18" s="172">
        <f t="shared" si="0"/>
        <v>9.3345258147491915E-3</v>
      </c>
      <c r="J18" s="86">
        <v>439394.83110687346</v>
      </c>
      <c r="K18" s="95">
        <v>14514895.51722963</v>
      </c>
      <c r="L18" s="96">
        <v>0.94187277387927404</v>
      </c>
      <c r="M18" s="97">
        <v>0.95334995870318229</v>
      </c>
      <c r="N18" s="96"/>
      <c r="O18" s="97">
        <v>0.95334995870318229</v>
      </c>
      <c r="P18" s="108">
        <v>14954290.348336503</v>
      </c>
      <c r="Q18" s="20">
        <v>0</v>
      </c>
      <c r="R18" s="115">
        <v>0</v>
      </c>
      <c r="S18" s="85">
        <v>4.7707157732109504</v>
      </c>
      <c r="T18" s="86">
        <v>311698.47522725863</v>
      </c>
      <c r="U18" s="14">
        <v>2.1474386423055054E-2</v>
      </c>
      <c r="V18" s="86">
        <v>14203197.042002371</v>
      </c>
      <c r="W18" s="110">
        <v>0.1069295445532359</v>
      </c>
      <c r="X18" s="110"/>
      <c r="Y18" s="110"/>
      <c r="Z18" s="110"/>
      <c r="AA18" s="110"/>
    </row>
    <row r="19" spans="1:27" x14ac:dyDescent="0.2">
      <c r="A19" s="94" t="s">
        <v>15</v>
      </c>
      <c r="B19" s="94"/>
      <c r="C19" s="114">
        <v>23719.45530587027</v>
      </c>
      <c r="D19" s="114">
        <v>20.59875087801819</v>
      </c>
      <c r="E19" s="114">
        <v>0</v>
      </c>
      <c r="F19" s="94"/>
      <c r="G19" s="86">
        <v>6365748.1197422128</v>
      </c>
      <c r="H19" s="86">
        <v>6651722.4186213529</v>
      </c>
      <c r="I19" s="172">
        <f t="shared" si="0"/>
        <v>3.958338424273922E-3</v>
      </c>
      <c r="J19" s="86">
        <v>2458770.4206709564</v>
      </c>
      <c r="K19" s="95">
        <v>3906977.6990712564</v>
      </c>
      <c r="L19" s="96">
        <v>1.0335620929386875</v>
      </c>
      <c r="M19" s="97">
        <v>0.95700748153913318</v>
      </c>
      <c r="N19" s="96"/>
      <c r="O19" s="97">
        <v>0.95700748153913318</v>
      </c>
      <c r="P19" s="108">
        <v>6365748.1197422128</v>
      </c>
      <c r="Q19" s="20">
        <v>0</v>
      </c>
      <c r="R19" s="115">
        <v>0</v>
      </c>
      <c r="S19" s="85">
        <v>3.7169435969733282</v>
      </c>
      <c r="T19" s="86">
        <v>1057966.5302741944</v>
      </c>
      <c r="U19" s="14">
        <v>0.2707889862093884</v>
      </c>
      <c r="V19" s="86">
        <v>2849011.1687970618</v>
      </c>
      <c r="W19" s="110">
        <v>0.13830989974432692</v>
      </c>
      <c r="X19" s="110"/>
      <c r="Y19" s="110"/>
      <c r="Z19" s="110"/>
      <c r="AA19" s="110"/>
    </row>
    <row r="20" spans="1:27" x14ac:dyDescent="0.2">
      <c r="A20" s="94" t="s">
        <v>18</v>
      </c>
      <c r="B20" s="94"/>
      <c r="C20" s="114">
        <v>5944.4784787599256</v>
      </c>
      <c r="D20" s="114">
        <v>26.193559422418929</v>
      </c>
      <c r="E20" s="114">
        <v>0</v>
      </c>
      <c r="F20" s="94"/>
      <c r="G20" s="86">
        <v>3620313.2807015046</v>
      </c>
      <c r="H20" s="86">
        <v>3273191.5401989669</v>
      </c>
      <c r="I20" s="172">
        <f t="shared" si="0"/>
        <v>1.9478262964351535E-3</v>
      </c>
      <c r="J20" s="86">
        <v>133837.72610232333</v>
      </c>
      <c r="K20" s="95">
        <v>3486475.5545991813</v>
      </c>
      <c r="L20" s="96">
        <v>1.0858674552514234</v>
      </c>
      <c r="M20" s="97">
        <v>1.1060499320737696</v>
      </c>
      <c r="N20" s="96"/>
      <c r="O20" s="97">
        <v>1.0975265472512938</v>
      </c>
      <c r="P20" s="108">
        <v>3592414.6096067168</v>
      </c>
      <c r="Q20" s="20">
        <v>-27898.671094787773</v>
      </c>
      <c r="R20" s="115">
        <v>-8.001969512731924E-3</v>
      </c>
      <c r="S20" s="85">
        <v>37.370861932578123</v>
      </c>
      <c r="T20" s="86">
        <v>2665803.4138910305</v>
      </c>
      <c r="U20" s="14">
        <v>0.7707804405348111</v>
      </c>
      <c r="V20" s="86">
        <v>792773.46961336304</v>
      </c>
      <c r="W20" s="110">
        <v>3.0265969463273187E-2</v>
      </c>
      <c r="X20" s="110"/>
      <c r="Y20" s="110"/>
      <c r="Z20" s="110"/>
      <c r="AA20" s="110"/>
    </row>
    <row r="21" spans="1:27" x14ac:dyDescent="0.2">
      <c r="A21" s="94" t="s">
        <v>22</v>
      </c>
      <c r="B21" s="94"/>
      <c r="C21" s="114">
        <v>1507.6798537044374</v>
      </c>
      <c r="D21" s="114">
        <v>20.331529690681851</v>
      </c>
      <c r="E21" s="114">
        <v>204486.93674771281</v>
      </c>
      <c r="F21" s="94"/>
      <c r="G21" s="86">
        <v>6064096.1181819281</v>
      </c>
      <c r="H21" s="86">
        <v>7408857.3241043724</v>
      </c>
      <c r="I21" s="172">
        <f t="shared" si="0"/>
        <v>4.4088978433414429E-3</v>
      </c>
      <c r="J21" s="86">
        <v>198832.215686304</v>
      </c>
      <c r="K21" s="95">
        <v>5865263.9024956245</v>
      </c>
      <c r="L21" s="96">
        <v>0.80916040811173484</v>
      </c>
      <c r="M21" s="97">
        <v>0.8184927652004681</v>
      </c>
      <c r="N21" s="96"/>
      <c r="O21" s="97">
        <v>0.8184927652004681</v>
      </c>
      <c r="P21" s="108">
        <v>6064096.1181819281</v>
      </c>
      <c r="Q21" s="20">
        <v>0</v>
      </c>
      <c r="R21" s="115">
        <v>0</v>
      </c>
      <c r="S21" s="85">
        <v>196.16</v>
      </c>
      <c r="T21" s="86">
        <v>3548957.7612319486</v>
      </c>
      <c r="U21" s="14">
        <v>0.60508066137005267</v>
      </c>
      <c r="V21" s="86">
        <v>2316306.1412636754</v>
      </c>
      <c r="W21" s="110"/>
      <c r="X21" s="110">
        <v>11.327403980438293</v>
      </c>
      <c r="Y21" s="110">
        <v>8.2400000000000001E-2</v>
      </c>
      <c r="Z21" s="110"/>
      <c r="AA21" s="110">
        <f t="shared" si="1"/>
        <v>11.409803980438292</v>
      </c>
    </row>
    <row r="22" spans="1:27" x14ac:dyDescent="0.2">
      <c r="A22" s="94" t="s">
        <v>16</v>
      </c>
      <c r="B22" s="94"/>
      <c r="C22" s="114">
        <v>824.65476900801764</v>
      </c>
      <c r="D22" s="114">
        <v>15132.13288540199</v>
      </c>
      <c r="E22" s="114">
        <v>29457614.892848302</v>
      </c>
      <c r="F22" s="94"/>
      <c r="G22" s="86">
        <v>58784201.562421285</v>
      </c>
      <c r="H22" s="86">
        <v>65831291.408621863</v>
      </c>
      <c r="I22" s="172">
        <f t="shared" si="0"/>
        <v>3.9175196122560152E-2</v>
      </c>
      <c r="J22" s="86">
        <v>1350618.422684958</v>
      </c>
      <c r="K22" s="95">
        <v>57433583.139736325</v>
      </c>
      <c r="L22" s="96">
        <v>0.96906402062896768</v>
      </c>
      <c r="M22" s="97">
        <v>0.89295227701886426</v>
      </c>
      <c r="N22" s="96"/>
      <c r="O22" s="97">
        <v>0.89295227701886426</v>
      </c>
      <c r="P22" s="108">
        <v>58784201.562421285</v>
      </c>
      <c r="Q22" s="20">
        <v>0</v>
      </c>
      <c r="R22" s="115">
        <v>0</v>
      </c>
      <c r="S22" s="166" t="s">
        <v>110</v>
      </c>
      <c r="T22" s="86">
        <v>10745952.338579571</v>
      </c>
      <c r="U22" s="14">
        <v>0.18710224490842911</v>
      </c>
      <c r="V22" s="86">
        <v>46687630.801156752</v>
      </c>
      <c r="W22" s="110"/>
      <c r="X22" s="166" t="s">
        <v>110</v>
      </c>
      <c r="Y22" s="167"/>
      <c r="Z22" s="167"/>
      <c r="AA22" s="167" t="s">
        <v>110</v>
      </c>
    </row>
    <row r="23" spans="1:27" x14ac:dyDescent="0.2">
      <c r="A23" s="94" t="s">
        <v>66</v>
      </c>
      <c r="B23" s="94"/>
      <c r="C23" s="114">
        <v>15311.903572352236</v>
      </c>
      <c r="D23" s="114">
        <v>92.804244895154866</v>
      </c>
      <c r="E23" s="114">
        <v>0</v>
      </c>
      <c r="F23" s="94"/>
      <c r="G23" s="86">
        <v>5935877.9356392864</v>
      </c>
      <c r="H23" s="86">
        <v>6880341.0965035046</v>
      </c>
      <c r="I23" s="172">
        <f t="shared" si="0"/>
        <v>4.0943859079503658E-3</v>
      </c>
      <c r="J23" s="86">
        <v>279947.01521354495</v>
      </c>
      <c r="K23" s="95">
        <v>5655930.920425741</v>
      </c>
      <c r="L23" s="96" t="s">
        <v>120</v>
      </c>
      <c r="M23" s="97">
        <v>0.86273018334161056</v>
      </c>
      <c r="N23" s="96"/>
      <c r="O23" s="97">
        <v>0.86273018334161056</v>
      </c>
      <c r="P23" s="108">
        <v>5935877.9356392864</v>
      </c>
      <c r="Q23" s="20">
        <v>0</v>
      </c>
      <c r="R23" s="115">
        <v>0</v>
      </c>
      <c r="S23" s="85">
        <v>30.78177539944755</v>
      </c>
      <c r="T23" s="86">
        <v>5655930.920425741</v>
      </c>
      <c r="U23" s="14">
        <v>1</v>
      </c>
      <c r="V23" s="86">
        <v>4.6566128730773926E-10</v>
      </c>
      <c r="W23" s="110"/>
      <c r="X23" s="110"/>
      <c r="Y23" s="15"/>
      <c r="Z23" s="15"/>
      <c r="AA23" s="15"/>
    </row>
    <row r="24" spans="1:27" x14ac:dyDescent="0.2">
      <c r="A24" s="94" t="s">
        <v>67</v>
      </c>
      <c r="B24" s="94"/>
      <c r="C24" s="114">
        <v>1338.5189081990445</v>
      </c>
      <c r="D24" s="114">
        <v>43.284078687074945</v>
      </c>
      <c r="E24" s="114">
        <v>0</v>
      </c>
      <c r="F24" s="94"/>
      <c r="G24" s="86">
        <v>1109019.4769636786</v>
      </c>
      <c r="H24" s="86">
        <v>1890058.3225719773</v>
      </c>
      <c r="I24" s="172">
        <f t="shared" si="0"/>
        <v>1.1247448422398239E-3</v>
      </c>
      <c r="J24" s="86">
        <v>49187.305946807173</v>
      </c>
      <c r="K24" s="95">
        <v>1059832.1710168715</v>
      </c>
      <c r="L24" s="96" t="s">
        <v>120</v>
      </c>
      <c r="M24" s="97">
        <v>0.5867646853640649</v>
      </c>
      <c r="N24" s="96"/>
      <c r="O24" s="97">
        <v>0.68200000000000005</v>
      </c>
      <c r="P24" s="108">
        <v>1289019.7759940885</v>
      </c>
      <c r="Q24" s="20">
        <v>180000.29903040989</v>
      </c>
      <c r="R24" s="115">
        <v>0.16983849325663136</v>
      </c>
      <c r="S24" s="85">
        <v>30.256320477632581</v>
      </c>
      <c r="T24" s="86">
        <v>485983.88462209381</v>
      </c>
      <c r="U24" s="14">
        <v>0.39197544536284057</v>
      </c>
      <c r="V24" s="86">
        <v>753848.5854251876</v>
      </c>
      <c r="W24" s="110">
        <v>1.7416301981963967E-2</v>
      </c>
      <c r="X24" s="110"/>
      <c r="Y24" s="15"/>
      <c r="Z24" s="15"/>
      <c r="AA24" s="15"/>
    </row>
    <row r="25" spans="1:27" x14ac:dyDescent="0.2">
      <c r="A25" s="94" t="s">
        <v>68</v>
      </c>
      <c r="B25" s="94"/>
      <c r="C25" s="114">
        <v>193.59999999999997</v>
      </c>
      <c r="D25" s="114">
        <v>142.27159249812493</v>
      </c>
      <c r="E25" s="114">
        <v>410748.84242995875</v>
      </c>
      <c r="F25" s="94"/>
      <c r="G25" s="86">
        <v>1481587.4339623966</v>
      </c>
      <c r="H25" s="86">
        <v>3484645.792897054</v>
      </c>
      <c r="I25" s="172">
        <f t="shared" si="0"/>
        <v>2.0736594928246754E-3</v>
      </c>
      <c r="J25" s="86">
        <v>60633.364993056282</v>
      </c>
      <c r="K25" s="95">
        <v>1420954.0689693403</v>
      </c>
      <c r="L25" s="96" t="s">
        <v>120</v>
      </c>
      <c r="M25" s="97">
        <v>0.42517590653902271</v>
      </c>
      <c r="N25" s="96"/>
      <c r="O25" s="97">
        <v>0.60699999999999998</v>
      </c>
      <c r="P25" s="108">
        <v>2115179.9962885119</v>
      </c>
      <c r="Q25" s="20">
        <v>633592.56232611532</v>
      </c>
      <c r="R25" s="115">
        <v>0.44589235933972066</v>
      </c>
      <c r="S25" s="85">
        <v>207.77913457711429</v>
      </c>
      <c r="T25" s="86">
        <v>482712.48544955178</v>
      </c>
      <c r="U25" s="14">
        <v>0.23494842029707863</v>
      </c>
      <c r="V25" s="86">
        <v>1571834.1458459038</v>
      </c>
      <c r="W25" s="110"/>
      <c r="X25" s="110">
        <v>3.8267524664148853</v>
      </c>
      <c r="Y25" s="110">
        <v>8.2400000000000001E-2</v>
      </c>
      <c r="Z25" s="15"/>
      <c r="AA25" s="110">
        <f t="shared" ref="AA25" si="2">SUM(X25:Z25)</f>
        <v>3.9091524664148851</v>
      </c>
    </row>
    <row r="26" spans="1:27" x14ac:dyDescent="0.2">
      <c r="A26" s="94" t="s">
        <v>69</v>
      </c>
      <c r="B26" s="94"/>
      <c r="C26" s="114">
        <v>37768.854836221115</v>
      </c>
      <c r="D26" s="114">
        <v>287.24041877598773</v>
      </c>
      <c r="E26" s="114">
        <v>0</v>
      </c>
      <c r="F26" s="94"/>
      <c r="G26" s="86">
        <v>17615051.201944493</v>
      </c>
      <c r="H26" s="86">
        <v>22471313.820989802</v>
      </c>
      <c r="I26" s="172">
        <f t="shared" si="0"/>
        <v>1.3372335666402826E-2</v>
      </c>
      <c r="J26" s="86">
        <v>777116.83821902436</v>
      </c>
      <c r="K26" s="95">
        <v>16837934.363725469</v>
      </c>
      <c r="L26" s="96" t="s">
        <v>120</v>
      </c>
      <c r="M26" s="97">
        <v>0.78389057899635506</v>
      </c>
      <c r="N26" s="96"/>
      <c r="O26" s="97">
        <v>0.85</v>
      </c>
      <c r="P26" s="108">
        <v>19100616.747841332</v>
      </c>
      <c r="Q26" s="20">
        <v>1485565.5458968394</v>
      </c>
      <c r="R26" s="115">
        <v>8.8227303528231077E-2</v>
      </c>
      <c r="S26" s="85">
        <v>40.429034251191389</v>
      </c>
      <c r="T26" s="86">
        <v>18323499.909622308</v>
      </c>
      <c r="U26" s="14">
        <v>1</v>
      </c>
      <c r="V26" s="109">
        <v>4.6566128730773926E-10</v>
      </c>
      <c r="W26" s="110"/>
      <c r="X26" s="110"/>
      <c r="Y26" s="15"/>
      <c r="Z26" s="15"/>
      <c r="AA26" s="15"/>
    </row>
    <row r="27" spans="1:27" x14ac:dyDescent="0.2">
      <c r="A27" s="94" t="s">
        <v>70</v>
      </c>
      <c r="B27" s="94"/>
      <c r="C27" s="114">
        <v>4338.8425960310306</v>
      </c>
      <c r="D27" s="114">
        <v>103.5130373005651</v>
      </c>
      <c r="E27" s="114">
        <v>0</v>
      </c>
      <c r="F27" s="94"/>
      <c r="G27" s="86">
        <v>4005439.3649760722</v>
      </c>
      <c r="H27" s="86">
        <v>5424290.226122166</v>
      </c>
      <c r="I27" s="172">
        <f t="shared" si="0"/>
        <v>3.2279122722206144E-3</v>
      </c>
      <c r="J27" s="86">
        <v>157975.83928731125</v>
      </c>
      <c r="K27" s="95">
        <v>3847463.5256887609</v>
      </c>
      <c r="L27" s="96" t="s">
        <v>120</v>
      </c>
      <c r="M27" s="97">
        <v>0.73842644806997493</v>
      </c>
      <c r="N27" s="96"/>
      <c r="O27" s="97">
        <v>0.78</v>
      </c>
      <c r="P27" s="108">
        <v>4230946.3763752896</v>
      </c>
      <c r="Q27" s="20">
        <v>225507.01139921742</v>
      </c>
      <c r="R27" s="115">
        <v>5.8611864646292609E-2</v>
      </c>
      <c r="S27" s="85">
        <v>40.916642416704484</v>
      </c>
      <c r="T27" s="86">
        <v>2130370.4520500093</v>
      </c>
      <c r="U27" s="14">
        <v>0.52305078876734146</v>
      </c>
      <c r="V27" s="86">
        <v>1942600.0850379691</v>
      </c>
      <c r="W27" s="110">
        <v>1.876671901141639E-2</v>
      </c>
      <c r="X27" s="110"/>
      <c r="Y27" s="15"/>
      <c r="Z27" s="15"/>
      <c r="AA27" s="15"/>
    </row>
    <row r="28" spans="1:27" x14ac:dyDescent="0.2">
      <c r="A28" s="94" t="s">
        <v>71</v>
      </c>
      <c r="B28" s="94"/>
      <c r="C28" s="114">
        <v>364.81491330236395</v>
      </c>
      <c r="D28" s="114">
        <v>235.94113023110026</v>
      </c>
      <c r="E28" s="114">
        <v>663644.2019348524</v>
      </c>
      <c r="F28" s="94"/>
      <c r="G28" s="86">
        <v>3519414.184610697</v>
      </c>
      <c r="H28" s="86">
        <v>6597371.6627369961</v>
      </c>
      <c r="I28" s="172">
        <f t="shared" si="0"/>
        <v>3.9259951195077603E-3</v>
      </c>
      <c r="J28" s="86">
        <v>110324.41460396408</v>
      </c>
      <c r="K28" s="95">
        <v>3409089.770006733</v>
      </c>
      <c r="L28" s="96" t="s">
        <v>120</v>
      </c>
      <c r="M28" s="97">
        <v>0.53345701356934427</v>
      </c>
      <c r="N28" s="96"/>
      <c r="O28" s="97">
        <v>0.66500000000000004</v>
      </c>
      <c r="P28" s="108">
        <v>4387252.1557201026</v>
      </c>
      <c r="Q28" s="20">
        <v>867837.97110940563</v>
      </c>
      <c r="R28" s="115">
        <v>0.25456588991720558</v>
      </c>
      <c r="S28" s="85">
        <v>206.22757140027278</v>
      </c>
      <c r="T28" s="86">
        <v>902818.72297137091</v>
      </c>
      <c r="U28" s="14">
        <v>0.21109047840395936</v>
      </c>
      <c r="V28" s="86">
        <v>3374109.0181447677</v>
      </c>
      <c r="W28" s="110"/>
      <c r="X28" s="110">
        <v>5.0842138126236387</v>
      </c>
      <c r="Y28" s="110">
        <v>8.2400000000000001E-2</v>
      </c>
      <c r="Z28" s="15"/>
      <c r="AA28" s="110">
        <f t="shared" ref="AA28" si="3">SUM(X28:Z28)</f>
        <v>5.1666138126236385</v>
      </c>
    </row>
    <row r="29" spans="1:27" s="4" customFormat="1" x14ac:dyDescent="0.2">
      <c r="A29" s="105"/>
      <c r="B29" s="105"/>
      <c r="C29" s="118"/>
      <c r="D29" s="118"/>
      <c r="E29" s="118"/>
      <c r="F29" s="105"/>
      <c r="G29" s="106"/>
      <c r="H29" s="106"/>
      <c r="I29" s="106"/>
      <c r="J29" s="106"/>
      <c r="K29" s="119"/>
      <c r="L29" s="120"/>
      <c r="M29" s="121"/>
      <c r="N29" s="122"/>
      <c r="O29" s="121"/>
      <c r="P29" s="107"/>
      <c r="Q29" s="107"/>
      <c r="R29" s="123"/>
      <c r="S29" s="124"/>
      <c r="T29" s="106"/>
      <c r="U29" s="106"/>
      <c r="V29" s="106"/>
      <c r="W29" s="125"/>
      <c r="X29" s="125"/>
      <c r="Y29" s="105"/>
      <c r="Z29" s="30"/>
      <c r="AA29" s="30"/>
    </row>
    <row r="30" spans="1:27" x14ac:dyDescent="0.2">
      <c r="A30" s="30"/>
      <c r="B30" s="30"/>
      <c r="C30" s="53">
        <v>1386521.8862788877</v>
      </c>
      <c r="D30" s="53">
        <v>34267.266491965689</v>
      </c>
      <c r="E30" s="53">
        <v>41396206.461111017</v>
      </c>
      <c r="F30" s="53"/>
      <c r="G30" s="53">
        <v>1680432976.0766923</v>
      </c>
      <c r="H30" s="53">
        <v>1680432976.0766926</v>
      </c>
      <c r="I30" s="174">
        <f>SUM(I10:I28)</f>
        <v>1.0000000000000002</v>
      </c>
      <c r="J30" s="53">
        <v>55882453.532029159</v>
      </c>
      <c r="K30" s="53">
        <v>1624550522.5446632</v>
      </c>
      <c r="L30" s="59"/>
      <c r="M30" s="60"/>
      <c r="N30" s="59"/>
      <c r="O30" s="59"/>
      <c r="P30" s="58">
        <f>SUM(P10:P28)</f>
        <v>1680432976.0766923</v>
      </c>
      <c r="Q30" s="149">
        <v>0</v>
      </c>
      <c r="R30" s="59"/>
      <c r="S30" s="76"/>
      <c r="T30" s="127">
        <f>SUM(T10:T28)</f>
        <v>1060541826.2958139</v>
      </c>
      <c r="U30" s="127"/>
      <c r="V30" s="127">
        <f>SUM(V10:V28)</f>
        <v>564008696.24884903</v>
      </c>
      <c r="W30" s="71"/>
      <c r="X30" s="30"/>
      <c r="Y30" s="30"/>
      <c r="Z30" s="31"/>
      <c r="AA30" s="31"/>
    </row>
    <row r="31" spans="1:27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64"/>
      <c r="Q31" s="62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x14ac:dyDescent="0.2">
      <c r="A32" s="59" t="s">
        <v>111</v>
      </c>
      <c r="B32" s="30"/>
      <c r="C32" s="30"/>
      <c r="D32" s="30"/>
      <c r="E32" s="31"/>
      <c r="F32" s="31"/>
      <c r="G32" s="31"/>
      <c r="H32" s="31"/>
      <c r="I32" s="31"/>
      <c r="J32" s="128"/>
      <c r="K32" s="31"/>
      <c r="L32" s="31"/>
      <c r="M32" s="31"/>
      <c r="N32" s="31"/>
      <c r="O32" s="31"/>
      <c r="P32" s="65"/>
      <c r="Q32" s="64"/>
      <c r="R32" s="31"/>
      <c r="S32" s="31"/>
      <c r="T32" s="31"/>
      <c r="U32" s="66" t="s">
        <v>17</v>
      </c>
      <c r="V32" s="63">
        <v>1624550522.544663</v>
      </c>
      <c r="W32" s="31"/>
      <c r="X32" s="23"/>
      <c r="Y32" s="126"/>
      <c r="Z32" s="31"/>
      <c r="AA32" s="31"/>
    </row>
    <row r="33" spans="1:27" x14ac:dyDescent="0.2">
      <c r="A33" s="30"/>
      <c r="B33" s="30"/>
      <c r="C33" s="59"/>
      <c r="D33" s="59"/>
      <c r="E33" s="31"/>
      <c r="F33" s="31"/>
      <c r="G33" s="69"/>
      <c r="H33" s="30"/>
      <c r="I33" s="30"/>
      <c r="J33" s="129"/>
      <c r="K33" s="31"/>
      <c r="L33" s="46"/>
      <c r="M33" s="31"/>
      <c r="N33" s="31"/>
      <c r="O33" s="31"/>
      <c r="P33" s="31"/>
      <c r="Q33" s="64"/>
      <c r="R33" s="130"/>
      <c r="S33" s="31"/>
      <c r="T33" s="31"/>
      <c r="U33" s="66" t="s">
        <v>4</v>
      </c>
      <c r="V33" s="63">
        <v>55882453.532029159</v>
      </c>
      <c r="W33" s="31"/>
      <c r="X33" s="31"/>
      <c r="Y33" s="31"/>
      <c r="Z33" s="31"/>
      <c r="AA33" s="31"/>
    </row>
    <row r="34" spans="1:27" x14ac:dyDescent="0.2">
      <c r="A34" s="30"/>
      <c r="B34" s="30"/>
      <c r="C34" s="131"/>
      <c r="D34" s="132"/>
      <c r="E34" s="31"/>
      <c r="F34" s="31"/>
      <c r="G34" s="69"/>
      <c r="H34" s="30"/>
      <c r="I34" s="30"/>
      <c r="J34" s="129"/>
      <c r="K34" s="31"/>
      <c r="L34" s="31"/>
      <c r="M34" s="64"/>
      <c r="N34" s="31"/>
      <c r="O34" s="72"/>
      <c r="P34" s="64"/>
      <c r="Q34" s="31"/>
      <c r="R34" s="30"/>
      <c r="S34" s="73"/>
      <c r="T34" s="31"/>
      <c r="U34" s="66" t="s">
        <v>23</v>
      </c>
      <c r="V34" s="63">
        <v>1680432976.0766921</v>
      </c>
      <c r="W34" s="31"/>
      <c r="X34" s="31"/>
      <c r="Y34" s="31"/>
      <c r="Z34" s="31"/>
      <c r="AA34" s="31"/>
    </row>
    <row r="35" spans="1:27" x14ac:dyDescent="0.2">
      <c r="A35" s="30"/>
      <c r="B35" s="30"/>
      <c r="C35" s="131"/>
      <c r="D35" s="132"/>
      <c r="E35" s="31"/>
      <c r="F35" s="31"/>
      <c r="G35" s="69"/>
      <c r="H35" s="30"/>
      <c r="I35" s="30"/>
      <c r="J35" s="70"/>
      <c r="K35" s="31"/>
      <c r="L35" s="31"/>
      <c r="M35" s="64"/>
      <c r="N35" s="31"/>
      <c r="O35" s="31"/>
      <c r="P35" s="31"/>
      <c r="Q35" s="31"/>
      <c r="R35" s="75"/>
      <c r="S35" s="31"/>
      <c r="T35" s="23"/>
      <c r="U35" s="31"/>
      <c r="V35" s="31"/>
      <c r="W35" s="31"/>
      <c r="X35" s="31"/>
      <c r="Y35" s="31"/>
      <c r="Z35" s="31"/>
      <c r="AA35" s="31"/>
    </row>
    <row r="36" spans="1:27" ht="13.5" thickBot="1" x14ac:dyDescent="0.25">
      <c r="A36" s="30"/>
      <c r="B36" s="30"/>
      <c r="C36" s="131"/>
      <c r="D36" s="132"/>
      <c r="E36" s="31"/>
      <c r="F36" s="31"/>
      <c r="G36" s="69"/>
      <c r="H36" s="30"/>
      <c r="I36" s="30"/>
      <c r="J36" s="70"/>
      <c r="K36" s="31"/>
      <c r="L36" s="31"/>
      <c r="M36" s="64"/>
      <c r="N36" s="31"/>
      <c r="O36" s="31"/>
      <c r="P36" s="31"/>
      <c r="Q36" s="31"/>
      <c r="R36" s="30"/>
      <c r="S36" s="31"/>
      <c r="T36" s="77"/>
      <c r="U36" s="63"/>
      <c r="V36" s="31"/>
      <c r="W36" s="31"/>
      <c r="X36" s="31"/>
      <c r="Y36" s="31"/>
      <c r="Z36" s="31"/>
      <c r="AA36" s="31"/>
    </row>
    <row r="37" spans="1:27" ht="57.75" customHeight="1" thickBot="1" x14ac:dyDescent="0.25">
      <c r="A37" s="30"/>
      <c r="B37" s="30"/>
      <c r="C37" s="131"/>
      <c r="D37" s="132"/>
      <c r="E37" s="31"/>
      <c r="F37" s="31"/>
      <c r="G37" s="69"/>
      <c r="H37" s="30"/>
      <c r="I37" s="30"/>
      <c r="J37" s="70"/>
      <c r="K37" s="30"/>
      <c r="L37" s="30"/>
      <c r="M37" s="71"/>
      <c r="N37" s="31"/>
      <c r="O37" s="72"/>
      <c r="P37" s="31"/>
      <c r="Q37" s="31"/>
      <c r="R37" s="30"/>
      <c r="S37" s="78" t="s">
        <v>31</v>
      </c>
      <c r="T37" s="78" t="s">
        <v>72</v>
      </c>
      <c r="U37" s="78" t="s">
        <v>73</v>
      </c>
      <c r="V37" s="78" t="s">
        <v>33</v>
      </c>
      <c r="W37" s="78" t="s">
        <v>32</v>
      </c>
      <c r="X37" s="78" t="s">
        <v>74</v>
      </c>
      <c r="Y37" s="31"/>
      <c r="Z37" s="31"/>
      <c r="AA37" s="31"/>
    </row>
    <row r="38" spans="1:27" ht="13.5" thickBot="1" x14ac:dyDescent="0.25">
      <c r="A38" s="30"/>
      <c r="B38" s="30"/>
      <c r="C38" s="131"/>
      <c r="D38" s="132"/>
      <c r="E38" s="31"/>
      <c r="F38" s="31"/>
      <c r="G38" s="69"/>
      <c r="H38" s="30"/>
      <c r="I38" s="30"/>
      <c r="J38" s="70"/>
      <c r="K38" s="30"/>
      <c r="L38" s="79"/>
      <c r="M38" s="80"/>
      <c r="N38" s="31"/>
      <c r="O38" s="72"/>
      <c r="P38" s="64"/>
      <c r="Q38" s="31"/>
      <c r="R38" s="30"/>
      <c r="S38" s="32" t="s">
        <v>7</v>
      </c>
      <c r="T38" s="81">
        <v>47.06</v>
      </c>
      <c r="U38" s="81">
        <v>62.814166716068392</v>
      </c>
      <c r="V38" s="32">
        <v>3</v>
      </c>
      <c r="W38" s="81">
        <v>5.25138890535613</v>
      </c>
      <c r="X38" s="81">
        <v>52.311388905356132</v>
      </c>
      <c r="Y38" s="31"/>
      <c r="Z38" s="31"/>
      <c r="AA38" s="31"/>
    </row>
    <row r="39" spans="1:27" ht="13.5" thickBot="1" x14ac:dyDescent="0.25">
      <c r="A39" s="30"/>
      <c r="B39" s="30"/>
      <c r="C39" s="131"/>
      <c r="D39" s="132"/>
      <c r="E39" s="31"/>
      <c r="F39" s="31"/>
      <c r="G39" s="69"/>
      <c r="H39" s="30"/>
      <c r="I39" s="30"/>
      <c r="J39" s="70"/>
      <c r="K39" s="30"/>
      <c r="L39" s="79"/>
      <c r="M39" s="75"/>
      <c r="N39" s="31"/>
      <c r="O39" s="72"/>
      <c r="P39" s="90"/>
      <c r="Q39" s="31"/>
      <c r="R39" s="30"/>
      <c r="S39" s="32" t="s">
        <v>8</v>
      </c>
      <c r="T39" s="81">
        <v>107.71</v>
      </c>
      <c r="U39" s="81">
        <v>141.13859132132617</v>
      </c>
      <c r="V39" s="32">
        <v>3</v>
      </c>
      <c r="W39" s="81">
        <v>11.142863773775394</v>
      </c>
      <c r="X39" s="81">
        <v>118.85286377377538</v>
      </c>
      <c r="Y39" s="31"/>
      <c r="Z39" s="31"/>
      <c r="AA39" s="31"/>
    </row>
    <row r="40" spans="1:27" ht="13.5" thickBot="1" x14ac:dyDescent="0.25">
      <c r="A40" s="30"/>
      <c r="B40" s="30"/>
      <c r="C40" s="131"/>
      <c r="D40" s="132"/>
      <c r="E40" s="31"/>
      <c r="F40" s="31"/>
      <c r="G40" s="69"/>
      <c r="H40" s="30"/>
      <c r="I40" s="30"/>
      <c r="J40" s="70"/>
      <c r="K40" s="30"/>
      <c r="L40" s="79"/>
      <c r="M40" s="71"/>
      <c r="N40" s="31"/>
      <c r="O40" s="31"/>
      <c r="P40" s="31"/>
      <c r="Q40" s="31"/>
      <c r="R40" s="30"/>
      <c r="S40" s="32" t="s">
        <v>9</v>
      </c>
      <c r="T40" s="81">
        <v>50.05</v>
      </c>
      <c r="U40" s="81">
        <v>65.995659052358036</v>
      </c>
      <c r="V40" s="32">
        <v>3</v>
      </c>
      <c r="W40" s="81">
        <v>5.315219684119346</v>
      </c>
      <c r="X40" s="81">
        <v>55.365219684119346</v>
      </c>
      <c r="Y40" s="31"/>
      <c r="Z40" s="31"/>
      <c r="AA40" s="31"/>
    </row>
    <row r="41" spans="1:27" ht="13.5" thickBot="1" x14ac:dyDescent="0.25">
      <c r="A41" s="4"/>
      <c r="B41" s="4"/>
      <c r="C41" s="111"/>
      <c r="D41" s="112"/>
      <c r="G41" s="12"/>
      <c r="H41" s="4"/>
      <c r="I41" s="4"/>
      <c r="J41" s="13"/>
      <c r="M41" s="5"/>
      <c r="O41" s="4"/>
      <c r="Q41" s="6"/>
      <c r="R41" s="4"/>
      <c r="T41" s="2"/>
      <c r="U41" s="8"/>
    </row>
    <row r="42" spans="1:27" x14ac:dyDescent="0.2">
      <c r="A42" s="4"/>
      <c r="B42" s="4"/>
      <c r="C42" s="111"/>
      <c r="D42" s="112"/>
      <c r="G42" s="12"/>
      <c r="H42" s="4"/>
      <c r="I42" s="4"/>
      <c r="J42" s="13"/>
      <c r="M42" s="5"/>
      <c r="O42" s="4"/>
      <c r="Q42" s="6"/>
      <c r="R42" s="4"/>
      <c r="T42" s="2"/>
    </row>
    <row r="43" spans="1:27" x14ac:dyDescent="0.2">
      <c r="A43" s="4"/>
      <c r="B43" s="4"/>
      <c r="C43" s="111"/>
      <c r="D43" s="112"/>
      <c r="G43" s="12"/>
      <c r="H43" s="4"/>
      <c r="I43" s="4"/>
      <c r="J43" s="13"/>
      <c r="O43" s="4"/>
      <c r="Q43" s="6"/>
      <c r="R43" s="4"/>
      <c r="T43" s="2"/>
    </row>
    <row r="44" spans="1:27" x14ac:dyDescent="0.2">
      <c r="A44" s="4"/>
      <c r="B44" s="4"/>
      <c r="C44" s="111"/>
      <c r="D44" s="112"/>
      <c r="G44" s="12"/>
      <c r="H44" s="4"/>
      <c r="I44" s="4"/>
      <c r="J44" s="13"/>
      <c r="M44" s="5"/>
      <c r="O44" s="4"/>
      <c r="Q44" s="6"/>
      <c r="R44" s="4"/>
      <c r="T44" s="2"/>
    </row>
    <row r="45" spans="1:27" x14ac:dyDescent="0.2">
      <c r="A45" s="4"/>
      <c r="B45" s="4"/>
      <c r="C45" s="111"/>
      <c r="D45" s="112"/>
      <c r="G45" s="12"/>
      <c r="H45" s="4"/>
      <c r="I45" s="4"/>
      <c r="J45" s="13"/>
    </row>
    <row r="46" spans="1:27" x14ac:dyDescent="0.2">
      <c r="A46" s="4"/>
      <c r="B46" s="4"/>
      <c r="C46" s="111"/>
      <c r="D46" s="112"/>
      <c r="H46" s="4"/>
      <c r="I46" s="4"/>
      <c r="J46" s="13"/>
      <c r="M46" s="5"/>
    </row>
    <row r="47" spans="1:27" x14ac:dyDescent="0.2">
      <c r="A47" s="4"/>
      <c r="B47" s="4"/>
      <c r="C47" s="111"/>
      <c r="D47" s="112"/>
    </row>
    <row r="48" spans="1:27" x14ac:dyDescent="0.2">
      <c r="A48" s="4"/>
      <c r="B48" s="4"/>
      <c r="C48" s="111"/>
      <c r="D48" s="112"/>
    </row>
    <row r="49" spans="1:4" x14ac:dyDescent="0.2">
      <c r="A49" s="4"/>
      <c r="B49" s="4"/>
      <c r="C49" s="111"/>
      <c r="D49" s="112"/>
    </row>
    <row r="50" spans="1:4" x14ac:dyDescent="0.2">
      <c r="A50" s="4"/>
      <c r="B50" s="4"/>
      <c r="C50" s="111"/>
      <c r="D50" s="112"/>
    </row>
    <row r="51" spans="1:4" x14ac:dyDescent="0.2">
      <c r="A51" s="4"/>
      <c r="B51" s="4"/>
      <c r="C51" s="111"/>
      <c r="D51" s="112"/>
    </row>
    <row r="52" spans="1:4" x14ac:dyDescent="0.2">
      <c r="A52" s="4"/>
      <c r="B52" s="4"/>
      <c r="C52" s="111"/>
      <c r="D52" s="112"/>
    </row>
    <row r="53" spans="1:4" x14ac:dyDescent="0.2">
      <c r="A53" s="4"/>
      <c r="B53" s="4"/>
      <c r="C53" s="4"/>
      <c r="D53" s="4"/>
    </row>
    <row r="54" spans="1:4" x14ac:dyDescent="0.2">
      <c r="A54" s="4"/>
      <c r="B54" s="4"/>
      <c r="C54" s="4"/>
      <c r="D54" s="4"/>
    </row>
    <row r="55" spans="1:4" x14ac:dyDescent="0.2">
      <c r="A55" s="4"/>
      <c r="B55" s="4"/>
      <c r="C55" s="4"/>
      <c r="D55" s="4"/>
    </row>
    <row r="56" spans="1:4" x14ac:dyDescent="0.2">
      <c r="A56" s="4"/>
    </row>
    <row r="57" spans="1:4" x14ac:dyDescent="0.2">
      <c r="A57" s="4"/>
    </row>
    <row r="58" spans="1:4" x14ac:dyDescent="0.2">
      <c r="A58" s="4"/>
    </row>
    <row r="59" spans="1:4" x14ac:dyDescent="0.2">
      <c r="A59" s="4"/>
    </row>
    <row r="60" spans="1:4" x14ac:dyDescent="0.2">
      <c r="A60" s="4"/>
    </row>
    <row r="61" spans="1:4" x14ac:dyDescent="0.2">
      <c r="A61" s="4"/>
    </row>
    <row r="62" spans="1:4" x14ac:dyDescent="0.2">
      <c r="A62" s="4"/>
    </row>
    <row r="63" spans="1:4" x14ac:dyDescent="0.2">
      <c r="A63" s="4"/>
    </row>
    <row r="64" spans="1:4" x14ac:dyDescent="0.2">
      <c r="A64" s="4"/>
    </row>
    <row r="65" spans="1:1" x14ac:dyDescent="0.2">
      <c r="A65" s="4"/>
    </row>
  </sheetData>
  <conditionalFormatting sqref="U41">
    <cfRule type="expression" dxfId="3" priority="1">
      <formula>"if+$U$30&lt;&gt;$U$31"</formula>
    </cfRule>
    <cfRule type="cellIs" dxfId="2" priority="2" operator="notEqual">
      <formula>0</formula>
    </cfRule>
  </conditionalFormatting>
  <pageMargins left="0.7" right="0.7" top="0.91093749999999996" bottom="0.75" header="0.3" footer="0.3"/>
  <pageSetup paperSize="17" scale="53" orientation="landscape" r:id="rId1"/>
  <headerFooter>
    <oddHeader>&amp;RUpdated: 2017-06-07
EB-2017-0049
Exhibit H1
Tab 1
Schedule 2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66"/>
  <sheetViews>
    <sheetView tabSelected="1" view="pageBreakPreview" topLeftCell="P1" zoomScale="90" zoomScaleNormal="100" zoomScaleSheetLayoutView="90" workbookViewId="0">
      <selection activeCell="Z8" sqref="Z8"/>
    </sheetView>
  </sheetViews>
  <sheetFormatPr defaultRowHeight="12.75" x14ac:dyDescent="0.2"/>
  <cols>
    <col min="1" max="1" width="9.7109375" customWidth="1"/>
    <col min="2" max="2" width="3.7109375" customWidth="1"/>
    <col min="3" max="3" width="19" customWidth="1"/>
    <col min="4" max="4" width="18" bestFit="1" customWidth="1"/>
    <col min="5" max="5" width="16.140625" bestFit="1" customWidth="1"/>
    <col min="6" max="6" width="20" customWidth="1"/>
    <col min="7" max="7" width="20.7109375" customWidth="1"/>
    <col min="8" max="8" width="17" customWidth="1"/>
    <col min="9" max="10" width="16.28515625" bestFit="1" customWidth="1"/>
    <col min="11" max="11" width="16.85546875" customWidth="1"/>
    <col min="12" max="12" width="10.42578125" customWidth="1"/>
    <col min="13" max="13" width="17.5703125" customWidth="1"/>
    <col min="14" max="14" width="2" customWidth="1"/>
    <col min="15" max="15" width="18" customWidth="1"/>
    <col min="16" max="16" width="17.42578125" bestFit="1" customWidth="1"/>
    <col min="17" max="17" width="14.140625" bestFit="1" customWidth="1"/>
    <col min="18" max="18" width="15.85546875" customWidth="1"/>
    <col min="19" max="19" width="14.140625" bestFit="1" customWidth="1"/>
    <col min="20" max="20" width="18.5703125" customWidth="1"/>
    <col min="21" max="21" width="13" customWidth="1"/>
    <col min="22" max="22" width="18.7109375" bestFit="1" customWidth="1"/>
    <col min="23" max="23" width="13.7109375" customWidth="1"/>
    <col min="24" max="24" width="13.28515625" customWidth="1"/>
    <col min="26" max="26" width="10" customWidth="1"/>
    <col min="27" max="27" width="13.28515625" customWidth="1"/>
  </cols>
  <sheetData>
    <row r="1" spans="1:27" s="1" customFormat="1" ht="20.25" customHeigh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</row>
    <row r="2" spans="1:27" x14ac:dyDescent="0.2">
      <c r="J2" s="7"/>
      <c r="S2" s="9"/>
    </row>
    <row r="3" spans="1:27" ht="23.25" x14ac:dyDescent="0.35">
      <c r="A3" s="44" t="s">
        <v>85</v>
      </c>
      <c r="B3" s="31"/>
      <c r="C3" s="31"/>
      <c r="D3" s="31"/>
      <c r="E3" s="31"/>
      <c r="F3" s="31"/>
      <c r="G3" s="45"/>
      <c r="H3" s="45"/>
      <c r="I3" s="45"/>
      <c r="J3" s="45"/>
      <c r="K3" s="45"/>
      <c r="L3" s="45"/>
      <c r="M3" s="45"/>
      <c r="N3" s="45"/>
      <c r="O3" s="45"/>
      <c r="P3" s="45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23.25" x14ac:dyDescent="0.35">
      <c r="A4" s="44"/>
      <c r="B4" s="31"/>
      <c r="C4" s="31"/>
      <c r="D4" s="31"/>
      <c r="E4" s="31"/>
      <c r="F4" s="31"/>
      <c r="G4" s="45"/>
      <c r="H4" s="45"/>
      <c r="I4" s="45"/>
      <c r="J4" s="45"/>
      <c r="K4" s="45"/>
      <c r="L4" s="45"/>
      <c r="M4" s="45"/>
      <c r="N4" s="45"/>
      <c r="O4" s="45"/>
      <c r="P4" s="45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ht="23.25" x14ac:dyDescent="0.35">
      <c r="A5" s="44"/>
      <c r="B5" s="31"/>
      <c r="C5" s="31"/>
      <c r="D5" s="31"/>
      <c r="E5" s="31"/>
      <c r="F5" s="31"/>
      <c r="G5" s="45"/>
      <c r="H5" s="45"/>
      <c r="I5" s="45"/>
      <c r="J5" s="45"/>
      <c r="K5" s="45"/>
      <c r="L5" s="45"/>
      <c r="M5" s="45"/>
      <c r="N5" s="45"/>
      <c r="O5" s="45"/>
      <c r="P5" s="45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s="31" customFormat="1" x14ac:dyDescent="0.2">
      <c r="H6" s="46"/>
      <c r="S6" s="66"/>
    </row>
    <row r="7" spans="1:27" s="47" customFormat="1" ht="88.5" customHeight="1" x14ac:dyDescent="0.2">
      <c r="C7" s="48" t="s">
        <v>21</v>
      </c>
      <c r="D7" s="47" t="s">
        <v>0</v>
      </c>
      <c r="E7" s="47" t="s">
        <v>1</v>
      </c>
      <c r="F7" s="49" t="s">
        <v>86</v>
      </c>
      <c r="G7" s="48" t="s">
        <v>76</v>
      </c>
      <c r="H7" s="47" t="s">
        <v>2</v>
      </c>
      <c r="I7" s="47" t="s">
        <v>3</v>
      </c>
      <c r="J7" s="47" t="s">
        <v>4</v>
      </c>
      <c r="K7" s="48" t="s">
        <v>25</v>
      </c>
      <c r="L7" s="48" t="s">
        <v>77</v>
      </c>
      <c r="M7" s="48" t="s">
        <v>89</v>
      </c>
      <c r="O7" s="48" t="s">
        <v>78</v>
      </c>
      <c r="P7" s="48" t="s">
        <v>24</v>
      </c>
      <c r="Q7" s="48" t="s">
        <v>5</v>
      </c>
      <c r="R7" s="48" t="s">
        <v>26</v>
      </c>
      <c r="S7" s="48" t="s">
        <v>28</v>
      </c>
      <c r="T7" s="48" t="s">
        <v>29</v>
      </c>
      <c r="U7" s="48" t="s">
        <v>20</v>
      </c>
      <c r="V7" s="48" t="s">
        <v>30</v>
      </c>
      <c r="W7" s="48" t="s">
        <v>112</v>
      </c>
      <c r="X7" s="48" t="s">
        <v>27</v>
      </c>
      <c r="Y7" s="48" t="s">
        <v>113</v>
      </c>
      <c r="Z7" s="48" t="s">
        <v>114</v>
      </c>
      <c r="AA7" s="48" t="s">
        <v>115</v>
      </c>
    </row>
    <row r="8" spans="1:27" s="31" customFormat="1" ht="15.75" x14ac:dyDescent="0.3">
      <c r="F8" s="161" t="s">
        <v>105</v>
      </c>
      <c r="G8" s="161" t="s">
        <v>106</v>
      </c>
      <c r="H8" s="161" t="s">
        <v>107</v>
      </c>
      <c r="I8" s="161" t="s">
        <v>108</v>
      </c>
      <c r="J8" s="161" t="s">
        <v>109</v>
      </c>
      <c r="K8" s="161" t="s">
        <v>91</v>
      </c>
      <c r="L8" s="161" t="s">
        <v>94</v>
      </c>
      <c r="M8" s="161" t="s">
        <v>95</v>
      </c>
      <c r="N8" s="161"/>
      <c r="O8" s="161" t="s">
        <v>96</v>
      </c>
      <c r="P8" s="161" t="s">
        <v>97</v>
      </c>
      <c r="Q8" s="161" t="s">
        <v>98</v>
      </c>
      <c r="R8" s="161" t="s">
        <v>99</v>
      </c>
      <c r="S8" s="161"/>
      <c r="T8" s="161" t="s">
        <v>100</v>
      </c>
      <c r="V8" s="161" t="s">
        <v>103</v>
      </c>
    </row>
    <row r="9" spans="1:27" s="31" customFormat="1" x14ac:dyDescent="0.2"/>
    <row r="10" spans="1:27" x14ac:dyDescent="0.2">
      <c r="A10" s="15" t="s">
        <v>6</v>
      </c>
      <c r="B10" s="94"/>
      <c r="C10" s="113">
        <v>236736.51410973314</v>
      </c>
      <c r="D10" s="113">
        <v>2090.4112226667548</v>
      </c>
      <c r="E10" s="113">
        <v>0</v>
      </c>
      <c r="F10" s="109">
        <v>109425851.00625889</v>
      </c>
      <c r="G10" s="109">
        <v>108238528.12430158</v>
      </c>
      <c r="H10" s="108">
        <v>112170281.80519858</v>
      </c>
      <c r="I10" s="108">
        <v>101424697.57340255</v>
      </c>
      <c r="J10" s="108">
        <v>5252315.3374119261</v>
      </c>
      <c r="K10" s="95">
        <v>106917966.46778665</v>
      </c>
      <c r="L10" s="97">
        <v>1.0975265472512938</v>
      </c>
      <c r="M10" s="97">
        <v>1.1059464261554173</v>
      </c>
      <c r="N10" s="96"/>
      <c r="O10" s="97">
        <v>1.0985150376997075</v>
      </c>
      <c r="P10" s="108">
        <v>111416555.47852774</v>
      </c>
      <c r="Q10" s="108">
        <v>-753726.32667084038</v>
      </c>
      <c r="R10" s="21">
        <v>-7.0495759653072974E-3</v>
      </c>
      <c r="S10" s="136">
        <v>37.370745467929133</v>
      </c>
      <c r="T10" s="108">
        <v>106164240.14111581</v>
      </c>
      <c r="U10" s="22">
        <v>1</v>
      </c>
      <c r="V10" s="108">
        <v>0</v>
      </c>
      <c r="W10" s="110"/>
      <c r="X10" s="110"/>
      <c r="Y10" s="88"/>
      <c r="Z10" s="88"/>
      <c r="AA10" s="88"/>
    </row>
    <row r="11" spans="1:27" x14ac:dyDescent="0.2">
      <c r="A11" s="15" t="s">
        <v>7</v>
      </c>
      <c r="B11" s="94"/>
      <c r="C11" s="113">
        <v>461272.03919284471</v>
      </c>
      <c r="D11" s="113">
        <v>4997.6791200159278</v>
      </c>
      <c r="E11" s="113">
        <v>0</v>
      </c>
      <c r="F11" s="109">
        <v>361743149.13942742</v>
      </c>
      <c r="G11" s="109">
        <v>359049986.47850055</v>
      </c>
      <c r="H11" s="108">
        <v>370815768.00118887</v>
      </c>
      <c r="I11" s="108">
        <v>336447075.94781125</v>
      </c>
      <c r="J11" s="108">
        <v>14212195.678825239</v>
      </c>
      <c r="K11" s="95">
        <v>356603572.32236362</v>
      </c>
      <c r="L11" s="97">
        <v>1.0975265472512938</v>
      </c>
      <c r="M11" s="97">
        <v>1.1021518524319374</v>
      </c>
      <c r="N11" s="96"/>
      <c r="O11" s="97">
        <v>1.0985150376997075</v>
      </c>
      <c r="P11" s="108">
        <v>369592172.31876624</v>
      </c>
      <c r="Q11" s="108">
        <v>-1223595.6824226379</v>
      </c>
      <c r="R11" s="21">
        <v>-3.4312490883196428E-3</v>
      </c>
      <c r="S11" s="136">
        <v>58.256445066072203</v>
      </c>
      <c r="T11" s="108">
        <v>322464830.54103673</v>
      </c>
      <c r="U11" s="22">
        <v>0.90738041459141416</v>
      </c>
      <c r="V11" s="108">
        <v>32915146.098904274</v>
      </c>
      <c r="W11" s="110">
        <v>6.5860863229649236E-3</v>
      </c>
      <c r="X11" s="110"/>
      <c r="Y11" s="88"/>
      <c r="Z11" s="88"/>
      <c r="AA11" s="88"/>
    </row>
    <row r="12" spans="1:27" x14ac:dyDescent="0.2">
      <c r="A12" s="15" t="s">
        <v>8</v>
      </c>
      <c r="B12" s="94"/>
      <c r="C12" s="113">
        <v>335222.50993507612</v>
      </c>
      <c r="D12" s="113">
        <v>4408.4370975753654</v>
      </c>
      <c r="E12" s="113">
        <v>0</v>
      </c>
      <c r="F12" s="109">
        <v>584520241.85432482</v>
      </c>
      <c r="G12" s="109">
        <v>582274222.64495862</v>
      </c>
      <c r="H12" s="108">
        <v>599180172.20530677</v>
      </c>
      <c r="I12" s="108">
        <v>617967702.27642179</v>
      </c>
      <c r="J12" s="108">
        <v>17599393.467150141</v>
      </c>
      <c r="K12" s="95">
        <v>581580778.73815668</v>
      </c>
      <c r="L12" s="97">
        <v>0.96903321662821418</v>
      </c>
      <c r="M12" s="97">
        <v>0.96959787703806044</v>
      </c>
      <c r="N12" s="96"/>
      <c r="O12" s="97">
        <v>0.96959787703806044</v>
      </c>
      <c r="P12" s="108">
        <v>599180172.20530677</v>
      </c>
      <c r="Q12" s="108">
        <v>0</v>
      </c>
      <c r="R12" s="21">
        <v>0</v>
      </c>
      <c r="S12" s="136">
        <v>131.71290349465613</v>
      </c>
      <c r="T12" s="108">
        <v>529837561.20378101</v>
      </c>
      <c r="U12" s="22">
        <v>0.9110300418685745</v>
      </c>
      <c r="V12" s="108">
        <v>51743217.534375623</v>
      </c>
      <c r="W12" s="110">
        <v>1.1737315603943704E-2</v>
      </c>
      <c r="X12" s="110"/>
      <c r="Y12" s="88"/>
      <c r="Z12" s="88"/>
      <c r="AA12" s="88"/>
    </row>
    <row r="13" spans="1:27" x14ac:dyDescent="0.2">
      <c r="A13" s="15" t="s">
        <v>9</v>
      </c>
      <c r="B13" s="94"/>
      <c r="C13" s="113">
        <v>150700.60943742251</v>
      </c>
      <c r="D13" s="113">
        <v>600.0893023828487</v>
      </c>
      <c r="E13" s="113">
        <v>0</v>
      </c>
      <c r="F13" s="109">
        <v>122494969.86385627</v>
      </c>
      <c r="G13" s="109">
        <v>122466013.70038107</v>
      </c>
      <c r="H13" s="108">
        <v>125567177.80117749</v>
      </c>
      <c r="I13" s="108">
        <v>114756534.64464064</v>
      </c>
      <c r="J13" s="108">
        <v>3343133.0795740159</v>
      </c>
      <c r="K13" s="95">
        <v>122224044.72160347</v>
      </c>
      <c r="L13" s="97">
        <v>1.0975265472512938</v>
      </c>
      <c r="M13" s="97">
        <v>1.0942050332036732</v>
      </c>
      <c r="N13" s="96"/>
      <c r="O13" s="97">
        <v>1.0942050332036732</v>
      </c>
      <c r="P13" s="108">
        <v>125567177.80117749</v>
      </c>
      <c r="Q13" s="108">
        <v>0</v>
      </c>
      <c r="R13" s="21">
        <v>0</v>
      </c>
      <c r="S13" s="136">
        <v>61.478284241372023</v>
      </c>
      <c r="T13" s="108">
        <v>111177778.82810223</v>
      </c>
      <c r="U13" s="22">
        <v>0.90962280851806265</v>
      </c>
      <c r="V13" s="108">
        <v>11046265.893501241</v>
      </c>
      <c r="W13" s="110">
        <v>1.8407703402874318E-2</v>
      </c>
      <c r="X13" s="110"/>
      <c r="Y13" s="88"/>
      <c r="Z13" s="88"/>
      <c r="AA13" s="88"/>
    </row>
    <row r="14" spans="1:27" x14ac:dyDescent="0.2">
      <c r="A14" s="15" t="s">
        <v>10</v>
      </c>
      <c r="B14" s="94"/>
      <c r="C14" s="113">
        <v>88514.58987596113</v>
      </c>
      <c r="D14" s="113">
        <v>1999.4814047088983</v>
      </c>
      <c r="E14" s="113">
        <v>0</v>
      </c>
      <c r="F14" s="109">
        <v>168875385.86487025</v>
      </c>
      <c r="G14" s="109">
        <v>169986426.45561191</v>
      </c>
      <c r="H14" s="108">
        <v>173110827.54422137</v>
      </c>
      <c r="I14" s="108">
        <v>174891013.1453155</v>
      </c>
      <c r="J14" s="108">
        <v>5250425.6220317632</v>
      </c>
      <c r="K14" s="95">
        <v>167860401.92218959</v>
      </c>
      <c r="L14" s="97">
        <v>0.99959397036540687</v>
      </c>
      <c r="M14" s="97">
        <v>0.98982117165954675</v>
      </c>
      <c r="N14" s="96"/>
      <c r="O14" s="97">
        <v>0.98982117165954675</v>
      </c>
      <c r="P14" s="108">
        <v>173110827.54422137</v>
      </c>
      <c r="Q14" s="108">
        <v>0</v>
      </c>
      <c r="R14" s="21">
        <v>0</v>
      </c>
      <c r="S14" s="136">
        <v>31.940697755206319</v>
      </c>
      <c r="T14" s="108">
        <v>33926613.145849437</v>
      </c>
      <c r="U14" s="22">
        <v>0.2021120690606702</v>
      </c>
      <c r="V14" s="108">
        <v>133933788.77634017</v>
      </c>
      <c r="W14" s="110">
        <v>6.6984263249919754E-2</v>
      </c>
      <c r="X14" s="110"/>
      <c r="Y14" s="88"/>
      <c r="Z14" s="88"/>
      <c r="AA14" s="88"/>
    </row>
    <row r="15" spans="1:27" x14ac:dyDescent="0.2">
      <c r="A15" s="15" t="s">
        <v>11</v>
      </c>
      <c r="B15" s="94"/>
      <c r="C15" s="113">
        <v>5611.935954531652</v>
      </c>
      <c r="D15" s="113">
        <v>2296.9679265153522</v>
      </c>
      <c r="E15" s="113">
        <v>7871665.8042090014</v>
      </c>
      <c r="F15" s="109">
        <v>154646825.8213096</v>
      </c>
      <c r="G15" s="109">
        <v>154863399.11143357</v>
      </c>
      <c r="H15" s="108">
        <v>158525411.25463641</v>
      </c>
      <c r="I15" s="108">
        <v>171472813.47626004</v>
      </c>
      <c r="J15" s="108">
        <v>2962789.6040890398</v>
      </c>
      <c r="K15" s="95">
        <v>155562621.65054736</v>
      </c>
      <c r="L15" s="97">
        <v>0.92881750356231396</v>
      </c>
      <c r="M15" s="97">
        <v>0.92449297378901318</v>
      </c>
      <c r="N15" s="96"/>
      <c r="O15" s="97">
        <v>0.92449297378901318</v>
      </c>
      <c r="P15" s="108">
        <v>158525411.25463641</v>
      </c>
      <c r="Q15" s="108">
        <v>0</v>
      </c>
      <c r="R15" s="21">
        <v>0</v>
      </c>
      <c r="S15" s="136">
        <v>109.20967412161623</v>
      </c>
      <c r="T15" s="108">
        <v>7354532.361429397</v>
      </c>
      <c r="U15" s="22">
        <v>4.7276989056860112E-2</v>
      </c>
      <c r="V15" s="108">
        <v>148208089.28911796</v>
      </c>
      <c r="W15" s="110"/>
      <c r="X15" s="110">
        <v>18.828046435847249</v>
      </c>
      <c r="Y15" s="110">
        <v>8.2699999999999996E-2</v>
      </c>
      <c r="Z15" s="110">
        <v>8.9000000000005741E-3</v>
      </c>
      <c r="AA15" s="110">
        <f>SUM(X15:Z15)</f>
        <v>18.919646435847248</v>
      </c>
    </row>
    <row r="16" spans="1:27" x14ac:dyDescent="0.2">
      <c r="A16" s="15" t="s">
        <v>12</v>
      </c>
      <c r="B16" s="94"/>
      <c r="C16" s="113">
        <v>18501.266387692118</v>
      </c>
      <c r="D16" s="113">
        <v>588.5663730136489</v>
      </c>
      <c r="E16" s="113">
        <v>0</v>
      </c>
      <c r="F16" s="109">
        <v>24699132.292232983</v>
      </c>
      <c r="G16" s="109">
        <v>24669212.797709003</v>
      </c>
      <c r="H16" s="108">
        <v>25318593.404452372</v>
      </c>
      <c r="I16" s="108">
        <v>25158350.753476661</v>
      </c>
      <c r="J16" s="108">
        <v>909066.22091583884</v>
      </c>
      <c r="K16" s="95">
        <v>24409527.183536533</v>
      </c>
      <c r="L16" s="97">
        <v>1.0084398541451021</v>
      </c>
      <c r="M16" s="97">
        <v>1.0063693623062142</v>
      </c>
      <c r="N16" s="96"/>
      <c r="O16" s="97">
        <v>1.0063693623062142</v>
      </c>
      <c r="P16" s="108">
        <v>25318593.404452372</v>
      </c>
      <c r="Q16" s="108">
        <v>0</v>
      </c>
      <c r="R16" s="21">
        <v>0</v>
      </c>
      <c r="S16" s="136">
        <v>26.069049966365281</v>
      </c>
      <c r="T16" s="108">
        <v>5787725.2548213638</v>
      </c>
      <c r="U16" s="22">
        <v>0.23710927341210461</v>
      </c>
      <c r="V16" s="108">
        <v>18621801.928715169</v>
      </c>
      <c r="W16" s="110">
        <v>3.1639255626116664E-2</v>
      </c>
      <c r="X16" s="110"/>
      <c r="Y16" s="110"/>
      <c r="Z16" s="110"/>
      <c r="AA16" s="110"/>
    </row>
    <row r="17" spans="1:27" x14ac:dyDescent="0.2">
      <c r="A17" s="15" t="s">
        <v>13</v>
      </c>
      <c r="B17" s="94"/>
      <c r="C17" s="113">
        <v>1783.2776977712454</v>
      </c>
      <c r="D17" s="113">
        <v>1043.9196519483387</v>
      </c>
      <c r="E17" s="113">
        <v>2764064.5555597679</v>
      </c>
      <c r="F17" s="109">
        <v>32003409.45831722</v>
      </c>
      <c r="G17" s="109">
        <v>32065543.017648939</v>
      </c>
      <c r="H17" s="108">
        <v>32806063.874808438</v>
      </c>
      <c r="I17" s="108">
        <v>36358765.918784767</v>
      </c>
      <c r="J17" s="108">
        <v>666662.080727619</v>
      </c>
      <c r="K17" s="95">
        <v>32139401.79408082</v>
      </c>
      <c r="L17" s="97">
        <v>0.90699802676730779</v>
      </c>
      <c r="M17" s="97">
        <v>0.90228760646298989</v>
      </c>
      <c r="N17" s="96"/>
      <c r="O17" s="97">
        <v>0.90228760646298989</v>
      </c>
      <c r="P17" s="108">
        <v>32806063.874808438</v>
      </c>
      <c r="Q17" s="108">
        <v>0</v>
      </c>
      <c r="R17" s="21">
        <v>0</v>
      </c>
      <c r="S17" s="136">
        <v>108.50341862892049</v>
      </c>
      <c r="T17" s="108">
        <v>2321900.7188746915</v>
      </c>
      <c r="U17" s="22">
        <v>7.224467753790989E-2</v>
      </c>
      <c r="V17" s="108">
        <v>29817501.075206127</v>
      </c>
      <c r="W17" s="110"/>
      <c r="X17" s="110">
        <v>10.787555961827961</v>
      </c>
      <c r="Y17" s="110">
        <v>8.2699999999999996E-2</v>
      </c>
      <c r="Z17" s="110"/>
      <c r="AA17" s="110">
        <f t="shared" ref="AA17:AA21" si="0">SUM(X17:Z17)</f>
        <v>10.870255961827961</v>
      </c>
    </row>
    <row r="18" spans="1:27" x14ac:dyDescent="0.2">
      <c r="A18" s="15" t="s">
        <v>14</v>
      </c>
      <c r="B18" s="94"/>
      <c r="C18" s="113">
        <v>5481.1830550147579</v>
      </c>
      <c r="D18" s="113">
        <v>133.42999699318997</v>
      </c>
      <c r="E18" s="113">
        <v>0</v>
      </c>
      <c r="F18" s="109">
        <v>15023655.829267247</v>
      </c>
      <c r="G18" s="109">
        <v>14954290.348336503</v>
      </c>
      <c r="H18" s="108">
        <v>15400453.29889033</v>
      </c>
      <c r="I18" s="108">
        <v>16132078.76601466</v>
      </c>
      <c r="J18" s="108">
        <v>442304.10297676187</v>
      </c>
      <c r="K18" s="95">
        <v>14958149.195913568</v>
      </c>
      <c r="L18" s="97">
        <v>0.95334995870318229</v>
      </c>
      <c r="M18" s="97">
        <v>0.95464778732263322</v>
      </c>
      <c r="N18" s="96"/>
      <c r="O18" s="97">
        <v>0.95464778732263322</v>
      </c>
      <c r="P18" s="108">
        <v>15400453.29889033</v>
      </c>
      <c r="Q18" s="108">
        <v>0</v>
      </c>
      <c r="R18" s="21">
        <v>0</v>
      </c>
      <c r="S18" s="136">
        <v>4.8836335875955852</v>
      </c>
      <c r="T18" s="108">
        <v>321217.0760067582</v>
      </c>
      <c r="U18" s="22">
        <v>2.1474386423055054E-2</v>
      </c>
      <c r="V18" s="108">
        <v>14636932.119906809</v>
      </c>
      <c r="W18" s="110">
        <v>0.10969746271263014</v>
      </c>
      <c r="X18" s="110"/>
      <c r="Y18" s="110"/>
      <c r="Z18" s="110"/>
      <c r="AA18" s="110"/>
    </row>
    <row r="19" spans="1:27" x14ac:dyDescent="0.2">
      <c r="A19" s="15" t="s">
        <v>15</v>
      </c>
      <c r="B19" s="94"/>
      <c r="C19" s="113">
        <v>23605.205452826416</v>
      </c>
      <c r="D19" s="113">
        <v>20.49453279022655</v>
      </c>
      <c r="E19" s="113">
        <v>0</v>
      </c>
      <c r="F19" s="109">
        <v>6363383.3030828852</v>
      </c>
      <c r="G19" s="109">
        <v>6365748.1197422128</v>
      </c>
      <c r="H19" s="108">
        <v>6522978.7273984831</v>
      </c>
      <c r="I19" s="108">
        <v>6840864.6041807551</v>
      </c>
      <c r="J19" s="108">
        <v>2475050.1561456593</v>
      </c>
      <c r="K19" s="95">
        <v>4047928.5712528238</v>
      </c>
      <c r="L19" s="97">
        <v>0.95700748153913318</v>
      </c>
      <c r="M19" s="97">
        <v>0.95353133044206173</v>
      </c>
      <c r="N19" s="96"/>
      <c r="O19" s="97">
        <v>0.95353133044206173</v>
      </c>
      <c r="P19" s="108">
        <v>6522978.7273984831</v>
      </c>
      <c r="Q19" s="108">
        <v>0</v>
      </c>
      <c r="R19" s="21">
        <v>0</v>
      </c>
      <c r="S19" s="136">
        <v>3.869677799981198</v>
      </c>
      <c r="T19" s="108">
        <v>1096134.4740575701</v>
      </c>
      <c r="U19" s="22">
        <v>0.2707889862093884</v>
      </c>
      <c r="V19" s="108">
        <v>2951794.0971952537</v>
      </c>
      <c r="W19" s="110">
        <v>0.14402836734111391</v>
      </c>
      <c r="X19" s="110"/>
      <c r="Y19" s="110"/>
      <c r="Z19" s="110"/>
      <c r="AA19" s="110"/>
    </row>
    <row r="20" spans="1:27" x14ac:dyDescent="0.2">
      <c r="A20" s="15" t="s">
        <v>18</v>
      </c>
      <c r="B20" s="94"/>
      <c r="C20" s="113">
        <v>5975.077192279995</v>
      </c>
      <c r="D20" s="113">
        <v>26.397633172621855</v>
      </c>
      <c r="E20" s="113">
        <v>0</v>
      </c>
      <c r="F20" s="109">
        <v>3613137.4530839045</v>
      </c>
      <c r="G20" s="109">
        <v>3592414.6096067168</v>
      </c>
      <c r="H20" s="108">
        <v>3703755.9460255662</v>
      </c>
      <c r="I20" s="108">
        <v>3366264.9673063015</v>
      </c>
      <c r="J20" s="108">
        <v>134723.87747260334</v>
      </c>
      <c r="K20" s="95">
        <v>3569032.068552963</v>
      </c>
      <c r="L20" s="97">
        <v>1.0975265472512938</v>
      </c>
      <c r="M20" s="97">
        <v>1.1002568074697121</v>
      </c>
      <c r="N20" s="96"/>
      <c r="O20" s="97">
        <v>1.0985150376997075</v>
      </c>
      <c r="P20" s="108">
        <v>3697892.6874676864</v>
      </c>
      <c r="Q20" s="108">
        <v>-5863.2585578798316</v>
      </c>
      <c r="R20" s="21">
        <v>-1.6428147590887424E-3</v>
      </c>
      <c r="S20" s="136">
        <v>38.303840222298426</v>
      </c>
      <c r="T20" s="108">
        <v>2746420.825067909</v>
      </c>
      <c r="U20" s="22">
        <v>0.7707804405348111</v>
      </c>
      <c r="V20" s="108">
        <v>816747.98492717405</v>
      </c>
      <c r="W20" s="110">
        <v>3.0940197539158901E-2</v>
      </c>
      <c r="X20" s="110"/>
      <c r="Y20" s="110"/>
      <c r="Z20" s="110"/>
      <c r="AA20" s="110"/>
    </row>
    <row r="21" spans="1:27" x14ac:dyDescent="0.2">
      <c r="A21" s="15" t="s">
        <v>22</v>
      </c>
      <c r="B21" s="94"/>
      <c r="C21" s="113">
        <v>1608.4591845445987</v>
      </c>
      <c r="D21" s="113">
        <v>20.936266143415974</v>
      </c>
      <c r="E21" s="113">
        <v>210569.15026733725</v>
      </c>
      <c r="F21" s="109">
        <v>6371534.775874503</v>
      </c>
      <c r="G21" s="109">
        <v>6064096.1181819281</v>
      </c>
      <c r="H21" s="108">
        <v>6531334.6413964545</v>
      </c>
      <c r="I21" s="108">
        <v>7619528.6928999042</v>
      </c>
      <c r="J21" s="108">
        <v>200148.70129553741</v>
      </c>
      <c r="K21" s="95">
        <v>6331185.9401009176</v>
      </c>
      <c r="L21" s="97">
        <v>0.8184927652004681</v>
      </c>
      <c r="M21" s="97">
        <v>0.85718354830562415</v>
      </c>
      <c r="N21" s="96"/>
      <c r="O21" s="97">
        <v>0.85718354830562415</v>
      </c>
      <c r="P21" s="108">
        <v>6531334.6413964545</v>
      </c>
      <c r="Q21" s="108">
        <v>0</v>
      </c>
      <c r="R21" s="21">
        <v>0</v>
      </c>
      <c r="S21" s="136">
        <v>196.16</v>
      </c>
      <c r="T21" s="108">
        <v>3786184.2436832213</v>
      </c>
      <c r="U21" s="22">
        <v>0.59802133115409184</v>
      </c>
      <c r="V21" s="108">
        <v>2545001.6964176958</v>
      </c>
      <c r="W21" s="110"/>
      <c r="X21" s="110">
        <v>12.086298934039378</v>
      </c>
      <c r="Y21" s="110">
        <v>8.2699999999999996E-2</v>
      </c>
      <c r="Z21" s="110"/>
      <c r="AA21" s="110">
        <f t="shared" si="0"/>
        <v>12.168998934039379</v>
      </c>
    </row>
    <row r="22" spans="1:27" x14ac:dyDescent="0.2">
      <c r="A22" s="15" t="s">
        <v>16</v>
      </c>
      <c r="B22" s="94"/>
      <c r="C22" s="113">
        <v>827.97657876549647</v>
      </c>
      <c r="D22" s="113">
        <v>15149.40505826596</v>
      </c>
      <c r="E22" s="113">
        <v>29499182.4844267</v>
      </c>
      <c r="F22" s="109">
        <v>58902269.828416131</v>
      </c>
      <c r="G22" s="109">
        <v>58784201.562421285</v>
      </c>
      <c r="H22" s="108">
        <v>60379555.149553962</v>
      </c>
      <c r="I22" s="108">
        <v>67703208.718395188</v>
      </c>
      <c r="J22" s="108">
        <v>1359560.9861970779</v>
      </c>
      <c r="K22" s="95">
        <v>59019994.163356885</v>
      </c>
      <c r="L22" s="97">
        <v>0.89295227701886426</v>
      </c>
      <c r="M22" s="97">
        <v>0.89182708312536207</v>
      </c>
      <c r="N22" s="96"/>
      <c r="O22" s="97">
        <v>0.89182708312536207</v>
      </c>
      <c r="P22" s="108">
        <v>60379555.149553962</v>
      </c>
      <c r="Q22" s="108">
        <v>0</v>
      </c>
      <c r="R22" s="21">
        <v>0</v>
      </c>
      <c r="S22" s="166" t="s">
        <v>110</v>
      </c>
      <c r="T22" s="108">
        <v>11042773.402446456</v>
      </c>
      <c r="U22" s="22">
        <v>0.18710224490842911</v>
      </c>
      <c r="V22" s="108">
        <v>47977220.760910429</v>
      </c>
      <c r="W22" s="110"/>
      <c r="X22" s="166" t="s">
        <v>110</v>
      </c>
      <c r="Y22" s="167"/>
      <c r="Z22" s="167"/>
      <c r="AA22" s="167" t="s">
        <v>110</v>
      </c>
    </row>
    <row r="23" spans="1:27" x14ac:dyDescent="0.2">
      <c r="A23" s="15" t="s">
        <v>66</v>
      </c>
      <c r="B23" s="94"/>
      <c r="C23" s="113">
        <v>15466.739377888514</v>
      </c>
      <c r="D23" s="113">
        <v>91.767418545550527</v>
      </c>
      <c r="E23" s="113">
        <v>0</v>
      </c>
      <c r="F23" s="109">
        <v>5994595.4256703239</v>
      </c>
      <c r="G23" s="109">
        <v>5935877.9356392864</v>
      </c>
      <c r="H23" s="108">
        <v>6144941.5473783622</v>
      </c>
      <c r="I23" s="108">
        <v>7075984.0699300133</v>
      </c>
      <c r="J23" s="108">
        <v>281800.56905342132</v>
      </c>
      <c r="K23" s="95">
        <v>5863140.9783249404</v>
      </c>
      <c r="L23" s="97">
        <v>0.86273018334161056</v>
      </c>
      <c r="M23" s="97">
        <v>0.86842218504869251</v>
      </c>
      <c r="N23" s="96"/>
      <c r="O23" s="97">
        <v>0.86842218504869251</v>
      </c>
      <c r="P23" s="108">
        <v>6144941.5473783622</v>
      </c>
      <c r="Q23" s="108">
        <v>0</v>
      </c>
      <c r="R23" s="21">
        <v>0</v>
      </c>
      <c r="S23" s="136">
        <v>31.590050726889555</v>
      </c>
      <c r="T23" s="108">
        <v>5863140.9783249404</v>
      </c>
      <c r="U23" s="22">
        <v>1</v>
      </c>
      <c r="V23" s="108">
        <v>0</v>
      </c>
      <c r="W23" s="110"/>
      <c r="X23" s="110"/>
      <c r="Y23" s="15"/>
      <c r="Z23" s="15"/>
      <c r="AA23" s="15"/>
    </row>
    <row r="24" spans="1:27" x14ac:dyDescent="0.2">
      <c r="A24" s="15" t="s">
        <v>67</v>
      </c>
      <c r="B24" s="94"/>
      <c r="C24" s="113">
        <v>1352.1664874592414</v>
      </c>
      <c r="D24" s="113">
        <v>43.685011856968622</v>
      </c>
      <c r="E24" s="113">
        <v>0</v>
      </c>
      <c r="F24" s="109">
        <v>1301343.0329437591</v>
      </c>
      <c r="G24" s="109">
        <v>1289019.7759940885</v>
      </c>
      <c r="H24" s="108">
        <v>1333981.0784033476</v>
      </c>
      <c r="I24" s="108">
        <v>1943802.2612795241</v>
      </c>
      <c r="J24" s="108">
        <v>49512.97943091749</v>
      </c>
      <c r="K24" s="95">
        <v>1284468.0989724302</v>
      </c>
      <c r="L24" s="97">
        <v>0.68200000000000005</v>
      </c>
      <c r="M24" s="97">
        <v>0.68627406448495609</v>
      </c>
      <c r="N24" s="96"/>
      <c r="O24" s="97">
        <v>0.8</v>
      </c>
      <c r="P24" s="108">
        <v>1555041.8090236194</v>
      </c>
      <c r="Q24" s="108">
        <v>221060.73062027176</v>
      </c>
      <c r="R24" s="21">
        <v>0.1721029356798503</v>
      </c>
      <c r="S24" s="136">
        <v>36.369432497119668</v>
      </c>
      <c r="T24" s="108">
        <v>590130.33348619542</v>
      </c>
      <c r="U24" s="22">
        <v>0.39197544536284057</v>
      </c>
      <c r="V24" s="108">
        <v>915398.49610650644</v>
      </c>
      <c r="W24" s="110">
        <v>2.0954520948824752E-2</v>
      </c>
      <c r="X24" s="110"/>
      <c r="Y24" s="15"/>
      <c r="Z24" s="15"/>
      <c r="AA24" s="15"/>
    </row>
    <row r="25" spans="1:27" x14ac:dyDescent="0.2">
      <c r="A25" s="15" t="s">
        <v>68</v>
      </c>
      <c r="B25" s="94"/>
      <c r="C25" s="113">
        <v>193.69999999999996</v>
      </c>
      <c r="D25" s="113">
        <v>142.60441376849562</v>
      </c>
      <c r="E25" s="113">
        <v>411709.72259682778</v>
      </c>
      <c r="F25" s="109">
        <v>2119509.8522364511</v>
      </c>
      <c r="G25" s="109">
        <v>2115179.9962885119</v>
      </c>
      <c r="H25" s="108">
        <v>2172667.7492383318</v>
      </c>
      <c r="I25" s="108">
        <v>3583731.9362580287</v>
      </c>
      <c r="J25" s="108">
        <v>61034.823842052319</v>
      </c>
      <c r="K25" s="95">
        <v>2111632.9253962794</v>
      </c>
      <c r="L25" s="97">
        <v>0.60699999999999998</v>
      </c>
      <c r="M25" s="97">
        <v>0.60625844451606314</v>
      </c>
      <c r="N25" s="96"/>
      <c r="O25" s="97">
        <v>0.8</v>
      </c>
      <c r="P25" s="108">
        <v>2866985.549006423</v>
      </c>
      <c r="Q25" s="108">
        <v>694317.79976809118</v>
      </c>
      <c r="R25" s="21">
        <v>0.32880610612651445</v>
      </c>
      <c r="S25" s="136">
        <v>283.62316740182899</v>
      </c>
      <c r="T25" s="108">
        <v>659253.69030881114</v>
      </c>
      <c r="U25" s="22">
        <v>0.23494842029707863</v>
      </c>
      <c r="V25" s="108">
        <v>2146697.0348555595</v>
      </c>
      <c r="W25" s="110"/>
      <c r="X25" s="110">
        <v>5.2141033282270604</v>
      </c>
      <c r="Y25" s="110">
        <v>8.2699999999999996E-2</v>
      </c>
      <c r="Z25" s="15"/>
      <c r="AA25" s="110">
        <f t="shared" ref="AA25" si="1">SUM(X25:Z25)</f>
        <v>5.2968033282270603</v>
      </c>
    </row>
    <row r="26" spans="1:27" x14ac:dyDescent="0.2">
      <c r="A26" s="15" t="s">
        <v>69</v>
      </c>
      <c r="B26" s="94"/>
      <c r="C26" s="113">
        <v>38017.903287695837</v>
      </c>
      <c r="D26" s="113">
        <v>284.06294900681206</v>
      </c>
      <c r="E26" s="113">
        <v>0</v>
      </c>
      <c r="F26" s="109">
        <v>19227028.156296331</v>
      </c>
      <c r="G26" s="109">
        <v>19100616.747841332</v>
      </c>
      <c r="H26" s="108">
        <v>19709247.373775411</v>
      </c>
      <c r="I26" s="108">
        <v>23110287.178716619</v>
      </c>
      <c r="J26" s="108">
        <v>782262.19723781839</v>
      </c>
      <c r="K26" s="95">
        <v>18926985.176537592</v>
      </c>
      <c r="L26" s="97">
        <v>0.85</v>
      </c>
      <c r="M26" s="97">
        <v>0.85283437723468059</v>
      </c>
      <c r="N26" s="96"/>
      <c r="O26" s="97">
        <v>0.85283437723468059</v>
      </c>
      <c r="P26" s="108">
        <v>19709247.373775411</v>
      </c>
      <c r="Q26" s="108">
        <v>0</v>
      </c>
      <c r="R26" s="21">
        <v>0</v>
      </c>
      <c r="S26" s="136">
        <v>41.487000289727412</v>
      </c>
      <c r="T26" s="108">
        <v>18926985.176537592</v>
      </c>
      <c r="U26" s="22">
        <v>1</v>
      </c>
      <c r="V26" s="108">
        <v>1.0477378964424133E-9</v>
      </c>
      <c r="W26" s="110"/>
      <c r="X26" s="110"/>
      <c r="Y26" s="15"/>
      <c r="Z26" s="15"/>
      <c r="AA26" s="15"/>
    </row>
    <row r="27" spans="1:27" x14ac:dyDescent="0.2">
      <c r="A27" s="15" t="s">
        <v>70</v>
      </c>
      <c r="B27" s="94"/>
      <c r="C27" s="113">
        <v>4336.6665686909555</v>
      </c>
      <c r="D27" s="113">
        <v>102.30005609821755</v>
      </c>
      <c r="E27" s="113">
        <v>0</v>
      </c>
      <c r="F27" s="109">
        <v>4208334.9707679823</v>
      </c>
      <c r="G27" s="109">
        <v>4230946.3763752896</v>
      </c>
      <c r="H27" s="108">
        <v>4313881.1831101645</v>
      </c>
      <c r="I27" s="108">
        <v>5578530.2926656967</v>
      </c>
      <c r="J27" s="108">
        <v>159021.81123059249</v>
      </c>
      <c r="K27" s="95">
        <v>4154859.371879572</v>
      </c>
      <c r="L27" s="97">
        <v>0.78</v>
      </c>
      <c r="M27" s="97">
        <v>0.77330066465387592</v>
      </c>
      <c r="N27" s="96"/>
      <c r="O27" s="97">
        <v>0.8</v>
      </c>
      <c r="P27" s="108">
        <v>4462824.2341325572</v>
      </c>
      <c r="Q27" s="108">
        <v>148943.0510223927</v>
      </c>
      <c r="R27" s="21">
        <v>3.5847916305050284E-2</v>
      </c>
      <c r="S27" s="136">
        <v>43.257250247032786</v>
      </c>
      <c r="T27" s="108">
        <v>2251107.2519976678</v>
      </c>
      <c r="U27" s="22">
        <v>0.52305078876734146</v>
      </c>
      <c r="V27" s="108">
        <v>2052695.1709042969</v>
      </c>
      <c r="W27" s="110">
        <v>2.0065435437625945E-2</v>
      </c>
      <c r="X27" s="110"/>
      <c r="Y27" s="15"/>
      <c r="Z27" s="15"/>
      <c r="AA27" s="15"/>
    </row>
    <row r="28" spans="1:27" x14ac:dyDescent="0.2">
      <c r="A28" s="15" t="s">
        <v>71</v>
      </c>
      <c r="B28" s="94"/>
      <c r="C28" s="113">
        <v>370.53930633139191</v>
      </c>
      <c r="D28" s="113">
        <v>235.70649378290264</v>
      </c>
      <c r="E28" s="113">
        <v>662981.05756921333</v>
      </c>
      <c r="F28" s="109">
        <v>4398788.1864061281</v>
      </c>
      <c r="G28" s="109">
        <v>4387252.1557201026</v>
      </c>
      <c r="H28" s="108">
        <v>4509111.0184039762</v>
      </c>
      <c r="I28" s="108">
        <v>6784968.3808057532</v>
      </c>
      <c r="J28" s="108">
        <v>111054.88226823014</v>
      </c>
      <c r="K28" s="95">
        <v>4398056.1361357458</v>
      </c>
      <c r="L28" s="97">
        <v>0.66500000000000004</v>
      </c>
      <c r="M28" s="97">
        <v>0.6645736229456819</v>
      </c>
      <c r="N28" s="96"/>
      <c r="O28" s="97">
        <v>0.8</v>
      </c>
      <c r="P28" s="108">
        <v>5427974.7046446027</v>
      </c>
      <c r="Q28" s="108">
        <v>918863.6862406265</v>
      </c>
      <c r="R28" s="21">
        <v>0.20892495634400102</v>
      </c>
      <c r="S28" s="136">
        <v>252.41387570390623</v>
      </c>
      <c r="T28" s="108">
        <v>1122351.1489409232</v>
      </c>
      <c r="U28" s="22">
        <v>0.21109047840395936</v>
      </c>
      <c r="V28" s="108">
        <v>4194568.6734354487</v>
      </c>
      <c r="W28" s="110"/>
      <c r="X28" s="110">
        <v>6.3268303453715911</v>
      </c>
      <c r="Y28" s="110">
        <v>8.2699999999999996E-2</v>
      </c>
      <c r="Z28" s="15"/>
      <c r="AA28" s="110">
        <f t="shared" ref="AA28" si="2">SUM(X28:Z28)</f>
        <v>6.4095303453715911</v>
      </c>
    </row>
    <row r="29" spans="1:27" x14ac:dyDescent="0.2">
      <c r="A29" s="57"/>
      <c r="B29" s="57"/>
      <c r="C29" s="141"/>
      <c r="D29" s="141"/>
      <c r="E29" s="141"/>
      <c r="F29" s="144"/>
      <c r="G29" s="144"/>
      <c r="H29" s="142"/>
      <c r="I29" s="142"/>
      <c r="J29" s="142"/>
      <c r="K29" s="116"/>
      <c r="L29" s="117"/>
      <c r="M29" s="117"/>
      <c r="N29" s="103"/>
      <c r="O29" s="117"/>
      <c r="P29" s="104"/>
      <c r="Q29" s="104"/>
      <c r="R29" s="143"/>
      <c r="S29" s="137"/>
      <c r="T29" s="138"/>
      <c r="U29" s="138"/>
      <c r="V29" s="138"/>
      <c r="W29" s="139"/>
      <c r="X29" s="140"/>
      <c r="Y29" s="84"/>
      <c r="Z29" s="31"/>
      <c r="AA29" s="31"/>
    </row>
    <row r="30" spans="1:27" x14ac:dyDescent="0.2">
      <c r="A30" s="30"/>
      <c r="B30" s="30"/>
      <c r="C30" s="53">
        <f>SUM(C10:C28)</f>
        <v>1395578.3590825303</v>
      </c>
      <c r="D30" s="53">
        <f>SUM(D10:D28)</f>
        <v>34276.341929251495</v>
      </c>
      <c r="E30" s="53">
        <f>SUM(E10:E28)</f>
        <v>41420172.77462884</v>
      </c>
      <c r="F30" s="53">
        <f>SUM(F10:F28)</f>
        <v>1685932546.1146436</v>
      </c>
      <c r="G30" s="53">
        <f t="shared" ref="G30:K30" si="3">SUM(G10:G28)</f>
        <v>1680432976.0766923</v>
      </c>
      <c r="H30" s="53">
        <f t="shared" si="3"/>
        <v>1728216203.6045649</v>
      </c>
      <c r="I30" s="53">
        <f t="shared" si="3"/>
        <v>1728216203.6045659</v>
      </c>
      <c r="J30" s="53">
        <f t="shared" si="3"/>
        <v>56252456.177876249</v>
      </c>
      <c r="K30" s="53">
        <f t="shared" si="3"/>
        <v>1671963747.426688</v>
      </c>
      <c r="L30" s="59"/>
      <c r="M30" s="60"/>
      <c r="N30" s="59"/>
      <c r="O30" s="59"/>
      <c r="P30" s="58">
        <f>SUM(P10:P28)</f>
        <v>1728216203.6045647</v>
      </c>
      <c r="Q30" s="149">
        <v>0</v>
      </c>
      <c r="R30" s="59"/>
      <c r="S30" s="62"/>
      <c r="T30" s="63">
        <f>SUM(T10:T28)</f>
        <v>1167440880.7958689</v>
      </c>
      <c r="U30" s="63"/>
      <c r="V30" s="63">
        <f>SUM(V10:V28)</f>
        <v>504522866.63081968</v>
      </c>
      <c r="W30" s="64"/>
      <c r="X30" s="31"/>
      <c r="Y30" s="31"/>
      <c r="Z30" s="169"/>
      <c r="AA30" s="31"/>
    </row>
    <row r="31" spans="1:27" x14ac:dyDescent="0.2">
      <c r="A31" s="31"/>
      <c r="B31" s="31"/>
      <c r="C31" s="31"/>
      <c r="D31" s="31"/>
      <c r="E31" s="31"/>
      <c r="F31" s="73"/>
      <c r="G31" s="73"/>
      <c r="H31" s="31"/>
      <c r="I31" s="31"/>
      <c r="J31" s="31"/>
      <c r="K31" s="31"/>
      <c r="L31" s="31"/>
      <c r="M31" s="31"/>
      <c r="N31" s="31"/>
      <c r="O31" s="31"/>
      <c r="P31" s="64"/>
      <c r="Q31" s="62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x14ac:dyDescent="0.2">
      <c r="A32" s="59" t="s">
        <v>111</v>
      </c>
      <c r="B32" s="31"/>
      <c r="C32" s="31"/>
      <c r="D32" s="31"/>
      <c r="E32" s="31"/>
      <c r="F32" s="73"/>
      <c r="G32" s="73"/>
      <c r="H32" s="31"/>
      <c r="I32" s="31"/>
      <c r="J32" s="31"/>
      <c r="K32" s="31"/>
      <c r="L32" s="31"/>
      <c r="M32" s="31"/>
      <c r="N32" s="31"/>
      <c r="O32" s="31"/>
      <c r="P32" s="64"/>
      <c r="Q32" s="62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x14ac:dyDescent="0.2">
      <c r="A33" s="59"/>
      <c r="B33" s="30"/>
      <c r="C33" s="30"/>
      <c r="D33" s="30"/>
      <c r="E33" s="30"/>
      <c r="F33" s="31"/>
      <c r="G33" s="31"/>
      <c r="H33" s="31"/>
      <c r="I33" s="31"/>
      <c r="J33" s="128"/>
      <c r="K33" s="31"/>
      <c r="L33" s="31"/>
      <c r="M33" s="31"/>
      <c r="N33" s="31"/>
      <c r="O33" s="31"/>
      <c r="P33" s="65"/>
      <c r="Q33" s="64"/>
      <c r="R33" s="31"/>
      <c r="S33" s="31"/>
      <c r="T33" s="31"/>
      <c r="U33" s="66" t="s">
        <v>17</v>
      </c>
      <c r="V33" s="63">
        <v>1671963747.4266887</v>
      </c>
      <c r="W33" s="31"/>
      <c r="X33" s="23"/>
      <c r="Y33" s="126"/>
      <c r="Z33" s="31"/>
      <c r="AA33" s="31"/>
    </row>
    <row r="34" spans="1:27" x14ac:dyDescent="0.2">
      <c r="A34" s="30"/>
      <c r="B34" s="30"/>
      <c r="C34" s="68" t="s">
        <v>79</v>
      </c>
      <c r="D34" s="31"/>
      <c r="E34" s="31"/>
      <c r="F34" s="31"/>
      <c r="G34" s="31"/>
      <c r="H34" s="69"/>
      <c r="I34" s="30"/>
      <c r="J34" s="129"/>
      <c r="K34" s="31"/>
      <c r="L34" s="46"/>
      <c r="M34" s="31"/>
      <c r="N34" s="31"/>
      <c r="O34" s="31"/>
      <c r="P34" s="31"/>
      <c r="Q34" s="64"/>
      <c r="R34" s="31"/>
      <c r="S34" s="31"/>
      <c r="T34" s="31"/>
      <c r="U34" s="66" t="s">
        <v>4</v>
      </c>
      <c r="V34" s="63">
        <v>56252456.177876249</v>
      </c>
      <c r="W34" s="31"/>
      <c r="X34" s="31"/>
      <c r="Y34" s="31"/>
      <c r="Z34" s="31"/>
      <c r="AA34" s="31"/>
    </row>
    <row r="35" spans="1:27" x14ac:dyDescent="0.2">
      <c r="A35" s="30"/>
      <c r="B35" s="30"/>
      <c r="C35" s="15"/>
      <c r="D35" s="38">
        <v>2021</v>
      </c>
      <c r="E35" s="38">
        <v>2022</v>
      </c>
      <c r="F35" s="38" t="s">
        <v>44</v>
      </c>
      <c r="G35" s="31"/>
      <c r="H35" s="69"/>
      <c r="I35" s="30"/>
      <c r="J35" s="129"/>
      <c r="K35" s="31"/>
      <c r="L35" s="31"/>
      <c r="M35" s="64"/>
      <c r="N35" s="31"/>
      <c r="O35" s="72"/>
      <c r="P35" s="64"/>
      <c r="Q35" s="31"/>
      <c r="R35" s="30"/>
      <c r="S35" s="73"/>
      <c r="T35" s="31"/>
      <c r="U35" s="66" t="s">
        <v>23</v>
      </c>
      <c r="V35" s="63">
        <v>1728216203.6045649</v>
      </c>
      <c r="W35" s="31"/>
      <c r="X35" s="31"/>
      <c r="Y35" s="31"/>
      <c r="Z35" s="145"/>
      <c r="AA35" s="31"/>
    </row>
    <row r="36" spans="1:27" ht="25.5" x14ac:dyDescent="0.2">
      <c r="A36" s="30"/>
      <c r="B36" s="30"/>
      <c r="C36" s="39" t="s">
        <v>45</v>
      </c>
      <c r="D36" s="40">
        <v>1685932546.1146436</v>
      </c>
      <c r="E36" s="40">
        <v>1728216203.6045651</v>
      </c>
      <c r="F36" s="41">
        <v>1.0250802783227404</v>
      </c>
      <c r="G36" s="31"/>
      <c r="H36" s="69"/>
      <c r="I36" s="30"/>
      <c r="J36" s="70"/>
      <c r="K36" s="31"/>
      <c r="L36" s="31"/>
      <c r="M36" s="64"/>
      <c r="N36" s="31"/>
      <c r="O36" s="31"/>
      <c r="P36" s="31"/>
      <c r="Q36" s="31"/>
      <c r="R36" s="75"/>
      <c r="S36" s="31"/>
      <c r="T36" s="23"/>
      <c r="U36" s="31"/>
      <c r="V36" s="31"/>
      <c r="W36" s="31"/>
      <c r="X36" s="31"/>
      <c r="Y36" s="145"/>
      <c r="Z36" s="31"/>
      <c r="AA36" s="31"/>
    </row>
    <row r="37" spans="1:27" ht="13.5" thickBot="1" x14ac:dyDescent="0.25">
      <c r="A37" s="30"/>
      <c r="B37" s="30"/>
      <c r="C37" s="39" t="s">
        <v>3</v>
      </c>
      <c r="D37" s="40">
        <v>1680432976.0766923</v>
      </c>
      <c r="E37" s="40">
        <v>1728216203.6045659</v>
      </c>
      <c r="F37" s="41">
        <v>1.02843506894243</v>
      </c>
      <c r="G37" s="31"/>
      <c r="H37" s="69"/>
      <c r="I37" s="30"/>
      <c r="J37" s="70"/>
      <c r="K37" s="31"/>
      <c r="L37" s="31"/>
      <c r="M37" s="64"/>
      <c r="N37" s="31"/>
      <c r="O37" s="31"/>
      <c r="P37" s="31"/>
      <c r="Q37" s="31"/>
      <c r="R37" s="30"/>
      <c r="S37" s="31"/>
      <c r="T37" s="133"/>
      <c r="U37" s="127"/>
      <c r="V37" s="30"/>
      <c r="W37" s="31"/>
      <c r="X37" s="31"/>
      <c r="Y37" s="145"/>
      <c r="Z37" s="31"/>
      <c r="AA37" s="31"/>
    </row>
    <row r="38" spans="1:27" ht="51.75" thickBot="1" x14ac:dyDescent="0.25">
      <c r="A38" s="30"/>
      <c r="B38" s="30"/>
      <c r="C38" s="15" t="s">
        <v>46</v>
      </c>
      <c r="D38" s="40">
        <v>55882453.532029159</v>
      </c>
      <c r="E38" s="40">
        <v>56252456.177876249</v>
      </c>
      <c r="F38" s="41">
        <v>1.0066210880600477</v>
      </c>
      <c r="G38" s="31"/>
      <c r="H38" s="69"/>
      <c r="I38" s="30"/>
      <c r="J38" s="70"/>
      <c r="K38" s="30"/>
      <c r="L38" s="30"/>
      <c r="M38" s="71"/>
      <c r="N38" s="31"/>
      <c r="O38" s="72"/>
      <c r="P38" s="31"/>
      <c r="Q38" s="31"/>
      <c r="R38" s="30"/>
      <c r="S38" s="78" t="s">
        <v>31</v>
      </c>
      <c r="T38" s="78" t="s">
        <v>82</v>
      </c>
      <c r="U38" s="78" t="s">
        <v>83</v>
      </c>
      <c r="V38" s="78" t="s">
        <v>33</v>
      </c>
      <c r="W38" s="78" t="s">
        <v>32</v>
      </c>
      <c r="X38" s="78" t="s">
        <v>84</v>
      </c>
      <c r="Y38" s="145"/>
      <c r="Z38" s="31"/>
      <c r="AA38" s="31"/>
    </row>
    <row r="39" spans="1:27" ht="13.5" thickBot="1" x14ac:dyDescent="0.25">
      <c r="A39" s="30"/>
      <c r="B39" s="30"/>
      <c r="C39" s="43" t="s">
        <v>80</v>
      </c>
      <c r="D39" s="31"/>
      <c r="E39" s="31"/>
      <c r="F39" s="31"/>
      <c r="G39" s="31"/>
      <c r="H39" s="69"/>
      <c r="I39" s="30"/>
      <c r="J39" s="70"/>
      <c r="K39" s="30"/>
      <c r="L39" s="79"/>
      <c r="M39" s="80"/>
      <c r="N39" s="31"/>
      <c r="O39" s="72"/>
      <c r="P39" s="64"/>
      <c r="Q39" s="31"/>
      <c r="R39" s="30"/>
      <c r="S39" s="32" t="s">
        <v>7</v>
      </c>
      <c r="T39" s="81">
        <v>52.31</v>
      </c>
      <c r="U39" s="81">
        <v>64.202890132144404</v>
      </c>
      <c r="V39" s="82">
        <v>2</v>
      </c>
      <c r="W39" s="81">
        <v>5.9464450660722008</v>
      </c>
      <c r="X39" s="81">
        <v>58.256445066072203</v>
      </c>
      <c r="Y39" s="31"/>
      <c r="Z39" s="31"/>
      <c r="AA39" s="31"/>
    </row>
    <row r="40" spans="1:27" ht="13.5" thickBot="1" x14ac:dyDescent="0.25">
      <c r="A40" s="30"/>
      <c r="B40" s="30"/>
      <c r="C40" s="43" t="s">
        <v>81</v>
      </c>
      <c r="D40" s="31"/>
      <c r="E40" s="31"/>
      <c r="F40" s="31"/>
      <c r="G40" s="31"/>
      <c r="H40" s="69"/>
      <c r="I40" s="30"/>
      <c r="J40" s="70"/>
      <c r="K40" s="30"/>
      <c r="L40" s="79"/>
      <c r="M40" s="75"/>
      <c r="N40" s="31"/>
      <c r="O40" s="72"/>
      <c r="P40" s="90"/>
      <c r="Q40" s="31"/>
      <c r="R40" s="30"/>
      <c r="S40" s="32" t="s">
        <v>8</v>
      </c>
      <c r="T40" s="81">
        <v>118.85</v>
      </c>
      <c r="U40" s="81">
        <v>144.5758069893123</v>
      </c>
      <c r="V40" s="82">
        <v>2</v>
      </c>
      <c r="W40" s="81">
        <v>12.862903494656152</v>
      </c>
      <c r="X40" s="81">
        <v>131.71290349465613</v>
      </c>
      <c r="Y40" s="31"/>
      <c r="Z40" s="31"/>
      <c r="AA40" s="31"/>
    </row>
    <row r="41" spans="1:27" ht="13.5" thickBot="1" x14ac:dyDescent="0.25">
      <c r="A41" s="30"/>
      <c r="B41" s="30"/>
      <c r="C41" s="131"/>
      <c r="D41" s="132"/>
      <c r="E41" s="30"/>
      <c r="F41" s="30"/>
      <c r="G41" s="31"/>
      <c r="H41" s="69"/>
      <c r="I41" s="30"/>
      <c r="J41" s="70"/>
      <c r="K41" s="30"/>
      <c r="L41" s="79"/>
      <c r="M41" s="71"/>
      <c r="N41" s="31"/>
      <c r="O41" s="31"/>
      <c r="P41" s="31"/>
      <c r="Q41" s="31"/>
      <c r="R41" s="30"/>
      <c r="S41" s="32" t="s">
        <v>9</v>
      </c>
      <c r="T41" s="81">
        <v>55.37</v>
      </c>
      <c r="U41" s="81">
        <v>67.586568482744056</v>
      </c>
      <c r="V41" s="82">
        <v>2</v>
      </c>
      <c r="W41" s="81">
        <v>6.1082842413720293</v>
      </c>
      <c r="X41" s="81">
        <v>61.478284241372023</v>
      </c>
      <c r="Y41" s="31"/>
      <c r="Z41" s="31"/>
      <c r="AA41" s="31"/>
    </row>
    <row r="42" spans="1:27" x14ac:dyDescent="0.2">
      <c r="A42" s="4"/>
      <c r="B42" s="30"/>
      <c r="C42" s="30"/>
      <c r="D42" s="30"/>
      <c r="E42" s="30"/>
      <c r="F42" s="30"/>
      <c r="H42" s="12"/>
      <c r="I42" s="4"/>
      <c r="J42" s="13"/>
      <c r="M42" s="5"/>
      <c r="O42" s="4"/>
      <c r="Q42" s="6"/>
      <c r="R42" s="4"/>
      <c r="T42" s="134"/>
      <c r="U42" s="135"/>
      <c r="V42" s="30"/>
    </row>
    <row r="43" spans="1:27" x14ac:dyDescent="0.2">
      <c r="A43" s="4"/>
      <c r="B43" s="30"/>
      <c r="C43" s="30"/>
      <c r="D43" s="34"/>
      <c r="E43" s="89"/>
      <c r="F43" s="89"/>
      <c r="H43" s="12"/>
      <c r="I43" s="4"/>
      <c r="J43" s="13"/>
      <c r="M43" s="5"/>
      <c r="O43" s="4"/>
      <c r="Q43" s="6"/>
      <c r="R43" s="4"/>
      <c r="T43" s="134"/>
      <c r="U43" s="30"/>
      <c r="V43" s="30"/>
    </row>
    <row r="44" spans="1:27" x14ac:dyDescent="0.2">
      <c r="A44" s="4"/>
      <c r="B44" s="30"/>
      <c r="C44" s="30"/>
      <c r="D44" s="34"/>
      <c r="E44" s="37"/>
      <c r="F44" s="30"/>
      <c r="H44" s="12"/>
      <c r="I44" s="4"/>
      <c r="J44" s="13"/>
      <c r="O44" s="4"/>
      <c r="Q44" s="6"/>
      <c r="R44" s="4"/>
      <c r="T44" s="2"/>
    </row>
    <row r="45" spans="1:27" x14ac:dyDescent="0.2">
      <c r="A45" s="4"/>
      <c r="B45" s="30"/>
      <c r="C45" s="30"/>
      <c r="D45" s="34"/>
      <c r="E45" s="37"/>
      <c r="F45" s="30"/>
      <c r="H45" s="12"/>
      <c r="I45" s="4"/>
      <c r="J45" s="13"/>
      <c r="M45" s="5"/>
      <c r="O45" s="4"/>
      <c r="Q45" s="6"/>
      <c r="R45" s="4"/>
      <c r="T45" s="2"/>
    </row>
    <row r="46" spans="1:27" x14ac:dyDescent="0.2">
      <c r="A46" s="4"/>
      <c r="B46" s="30"/>
      <c r="C46" s="131"/>
      <c r="D46" s="132"/>
      <c r="E46" s="30"/>
      <c r="F46" s="30"/>
      <c r="H46" s="12"/>
      <c r="I46" s="4"/>
      <c r="J46" s="13"/>
    </row>
    <row r="47" spans="1:27" x14ac:dyDescent="0.2">
      <c r="A47" s="4"/>
      <c r="B47" s="4"/>
      <c r="I47" s="4"/>
      <c r="J47" s="13"/>
      <c r="M47" s="5"/>
    </row>
    <row r="48" spans="1:27" x14ac:dyDescent="0.2">
      <c r="A48" s="4"/>
      <c r="B48" s="4"/>
    </row>
    <row r="49" spans="1:5" x14ac:dyDescent="0.2">
      <c r="A49" s="4"/>
      <c r="B49" s="4"/>
    </row>
    <row r="50" spans="1:5" x14ac:dyDescent="0.2">
      <c r="A50" s="4"/>
      <c r="B50" s="4"/>
    </row>
    <row r="51" spans="1:5" x14ac:dyDescent="0.2">
      <c r="A51" s="4"/>
      <c r="B51" s="4"/>
      <c r="C51" s="111"/>
      <c r="D51" s="112"/>
      <c r="E51" s="4"/>
    </row>
    <row r="52" spans="1:5" x14ac:dyDescent="0.2">
      <c r="A52" s="4"/>
      <c r="B52" s="4"/>
      <c r="C52" s="111"/>
      <c r="D52" s="112"/>
      <c r="E52" s="4"/>
    </row>
    <row r="53" spans="1:5" x14ac:dyDescent="0.2">
      <c r="A53" s="4"/>
      <c r="B53" s="4"/>
      <c r="C53" s="111"/>
      <c r="D53" s="112"/>
      <c r="E53" s="4"/>
    </row>
    <row r="54" spans="1:5" x14ac:dyDescent="0.2">
      <c r="A54" s="4"/>
      <c r="B54" s="4"/>
      <c r="C54" s="4"/>
      <c r="D54" s="4"/>
      <c r="E54" s="4"/>
    </row>
    <row r="55" spans="1:5" x14ac:dyDescent="0.2">
      <c r="A55" s="4"/>
      <c r="B55" s="4"/>
      <c r="C55" s="4"/>
      <c r="D55" s="4"/>
      <c r="E55" s="4"/>
    </row>
    <row r="56" spans="1:5" x14ac:dyDescent="0.2">
      <c r="A56" s="4"/>
      <c r="B56" s="4"/>
      <c r="C56" s="4"/>
      <c r="D56" s="4"/>
      <c r="E56" s="4"/>
    </row>
    <row r="57" spans="1:5" x14ac:dyDescent="0.2">
      <c r="A57" s="4"/>
      <c r="B57" s="4"/>
      <c r="C57" s="4"/>
      <c r="D57" s="4"/>
      <c r="E57" s="4"/>
    </row>
    <row r="58" spans="1:5" x14ac:dyDescent="0.2">
      <c r="A58" s="4"/>
      <c r="B58" s="4"/>
      <c r="C58" s="4"/>
      <c r="D58" s="4"/>
      <c r="E58" s="4"/>
    </row>
    <row r="59" spans="1:5" x14ac:dyDescent="0.2">
      <c r="A59" s="4"/>
      <c r="B59" s="4"/>
      <c r="C59" s="4"/>
      <c r="D59" s="4"/>
      <c r="E59" s="4"/>
    </row>
    <row r="60" spans="1:5" x14ac:dyDescent="0.2">
      <c r="A60" s="4"/>
      <c r="B60" s="4"/>
      <c r="C60" s="4"/>
      <c r="D60" s="4"/>
      <c r="E60" s="4"/>
    </row>
    <row r="61" spans="1:5" x14ac:dyDescent="0.2">
      <c r="A61" s="4"/>
    </row>
    <row r="62" spans="1:5" x14ac:dyDescent="0.2">
      <c r="A62" s="4"/>
    </row>
    <row r="63" spans="1:5" x14ac:dyDescent="0.2">
      <c r="A63" s="4"/>
    </row>
    <row r="64" spans="1:5" x14ac:dyDescent="0.2">
      <c r="A64" s="4"/>
    </row>
    <row r="65" spans="1:1" x14ac:dyDescent="0.2">
      <c r="A65" s="4"/>
    </row>
    <row r="66" spans="1:1" x14ac:dyDescent="0.2">
      <c r="A66" s="4"/>
    </row>
  </sheetData>
  <conditionalFormatting sqref="U42">
    <cfRule type="expression" dxfId="1" priority="1">
      <formula>"if+$U$30&lt;&gt;$U$31"</formula>
    </cfRule>
    <cfRule type="cellIs" dxfId="0" priority="2" operator="notEqual">
      <formula>0</formula>
    </cfRule>
  </conditionalFormatting>
  <pageMargins left="0.7" right="0.7" top="0.91093749999999996" bottom="0.75" header="0.3" footer="0.3"/>
  <pageSetup paperSize="17" scale="50" orientation="landscape" r:id="rId1"/>
  <headerFooter>
    <oddHeader>&amp;RUpdated: 2017-06-07
EB-2017-0049
Exhibit H1
Tab 1
Schedule 2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edule xmlns="c177ebce-ba5d-4f17-87d0-6a1c56acc62b">2</Schedule>
    <Dir_Approved xmlns="9fda2e78-8e3f-49d4-9e97-25a6337a81ff">true</Dir_Approved>
    <Shell_Created xmlns="9fda2e78-8e3f-49d4-9e97-25a6337a81ff">false</Shell_Created>
    <Tab xmlns="c177ebce-ba5d-4f17-87d0-6a1c56acc62b">1</Tab>
    <Primary_Author xmlns="9fda2e78-8e3f-49d4-9e97-25a6337a81ff">
      <UserInfo>
        <DisplayName/>
        <AccountId xsi:nil="true"/>
        <AccountType/>
      </UserInfo>
    </Primary_Author>
    <Case_x0020_Number_x002f_Docket_x0020_Number xmlns="f9175001-c430-4d57-adde-c1c10539e919">EB-2017-0049</Case_x0020_Number_x002f_Docket_x0020_Number>
    <Exhibit xmlns="c177ebce-ba5d-4f17-87d0-6a1c56acc62b">H1</Exhibit>
    <BP_x0020_Update xmlns="6cd78a55-9298-4f12-88a0-08be2e2ac8f0">Yes</BP_x0020_Update>
    <Filing_x0020_Status xmlns="ea909525-6dd5-47d7-9eed-71e77e5cedc6">Blue Page Formatting Complete</Filing_x0020_Status>
    <Witness xmlns="6cd78a55-9298-4f12-88a0-08be2e2ac8f0" xsi:nil="true"/>
    <Dir_Contact xmlns="9fda2e78-8e3f-49d4-9e97-25a6337a81ff">Karen Taylor</Dir_Contact>
    <Issue_x0020_Date xmlns="f9175001-c430-4d57-adde-c1c10539e919">2017-06-07T04:00:00+00:00</Issue_x0020_Date>
    <RA_x0020_Contact xmlns="31a38067-a042-4e0e-9037-517587b10700">Stephen Vetsis</RA_x0020_Contact>
    <Additional_Reviewers xmlns="9fda2e78-8e3f-49d4-9e97-25a6337a81ff">
      <UserInfo>
        <DisplayName/>
        <AccountId xsi:nil="true"/>
        <AccountType/>
      </UserInfo>
    </Additional_Reviewers>
    <Hydro_x0020_One_x0020_Data_x0020_Classification xmlns="f0af1d65-dfd0-4b99-b523-def3a954563f">Internal Use (Only Internal information is not for release to the public)</Hydro_x0020_One_x0020_Data_x0020_Classification>
    <Legal xmlns="6cd78a55-9298-4f12-88a0-08be2e2ac8f0">false</Legal>
    <SR_Approved xmlns="9fda2e78-8e3f-49d4-9e97-25a6337a81ff">false</SR_Approved>
    <Strategic_x003f_ xmlns="9fda2e78-8e3f-49d4-9e97-25a6337a81ff">false</Strategic_x003f_>
    <RA_Approved xmlns="9fda2e78-8e3f-49d4-9e97-25a6337a81ff">false</RA_Approved>
    <Draft_Ready xmlns="9fda2e78-8e3f-49d4-9e97-25a6337a81ff">false</Draft_Ready>
  </documentManagement>
</p:properties>
</file>

<file path=customXml/item2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C4D7F394B56A844BBAB815FF7A6EFB5" ma:contentTypeVersion="90" ma:contentTypeDescription="Create a new evidence Exhibit using the Template Master." ma:contentTypeScope="" ma:versionID="6034fbc6a2fdf02dea1dc0f2da1ea152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cc0bbb9d2d6e8568e330d71548e5fce2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  <xsd:element ref="ns7:BP_x0020_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  <xsd:enumeration value="Blue Page Ready"/>
          <xsd:enumeration value="Blue Page Complete"/>
          <xsd:enumeration value="Blue Page Formatting Complete"/>
          <xsd:enumeration value="Blue Page Megafile Read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  <xsd:element name="BP_x0020_Update" ma:index="29" nillable="true" ma:displayName="BP Update" ma:default="No" ma:format="Dropdown" ma:internalName="BP_x0020_Updat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3CA763-1D3F-4628-91CE-0974310AAE9E}">
  <ds:schemaRefs>
    <ds:schemaRef ds:uri="f0af1d65-dfd0-4b99-b523-def3a954563f"/>
    <ds:schemaRef ds:uri="c177ebce-ba5d-4f17-87d0-6a1c56acc62b"/>
    <ds:schemaRef ds:uri="http://schemas.microsoft.com/office/infopath/2007/PartnerControls"/>
    <ds:schemaRef ds:uri="9fda2e78-8e3f-49d4-9e97-25a6337a81ff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ea909525-6dd5-47d7-9eed-71e77e5cedc6"/>
    <ds:schemaRef ds:uri="http://schemas.openxmlformats.org/package/2006/metadata/core-properties"/>
    <ds:schemaRef ds:uri="31a38067-a042-4e0e-9037-517587b10700"/>
    <ds:schemaRef ds:uri="6cd78a55-9298-4f12-88a0-08be2e2ac8f0"/>
    <ds:schemaRef ds:uri="f9175001-c430-4d57-adde-c1c10539e91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13EAD3C-C347-4163-855F-0C2ADAFE8AD0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4F66610-E4C2-427F-B084-85456FCEEC8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E594F13-22E6-4F93-B7F6-A437B9375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c177ebce-ba5d-4f17-87d0-6a1c56acc62b"/>
    <ds:schemaRef ds:uri="9fda2e78-8e3f-49d4-9e97-25a6337a81ff"/>
    <ds:schemaRef ds:uri="ea909525-6dd5-47d7-9eed-71e77e5cedc6"/>
    <ds:schemaRef ds:uri="6cd78a55-9298-4f12-88a0-08be2e2ac8f0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2018</vt:lpstr>
      <vt:lpstr>2019</vt:lpstr>
      <vt:lpstr>2020</vt:lpstr>
      <vt:lpstr>2021</vt:lpstr>
      <vt:lpstr>2022</vt:lpstr>
      <vt:lpstr>'2018'!Print_Area</vt:lpstr>
      <vt:lpstr>'2019'!Print_Area</vt:lpstr>
      <vt:lpstr>'2020'!Print_Area</vt:lpstr>
      <vt:lpstr>'2021'!Print_Area</vt:lpstr>
      <vt:lpstr>'2022'!Print_Area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Derivation of Retail Rates</dc:title>
  <dc:creator>SHETH Nikita</dc:creator>
  <cp:lastModifiedBy>GAUVREAU Diane</cp:lastModifiedBy>
  <cp:lastPrinted>2017-06-05T21:08:32Z</cp:lastPrinted>
  <dcterms:created xsi:type="dcterms:W3CDTF">2013-09-20T18:49:19Z</dcterms:created>
  <dcterms:modified xsi:type="dcterms:W3CDTF">2017-06-05T21:11:23Z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A2_Approved">
    <vt:bool>false</vt:bool>
  </property>
  <property fmtid="{D5CDD505-2E9C-101B-9397-08002B2CF9AE}" pid="3" name="ISD_Category">
    <vt:lpwstr>Other</vt:lpwstr>
  </property>
  <property fmtid="{D5CDD505-2E9C-101B-9397-08002B2CF9AE}" pid="4" name="ContentTypeId">
    <vt:lpwstr>0x0101006C4D7F394B56A844BBAB815FF7A6EFB5</vt:lpwstr>
  </property>
  <property fmtid="{D5CDD505-2E9C-101B-9397-08002B2CF9AE}" pid="5" name="AM_Approved">
    <vt:bool>false</vt:bool>
  </property>
  <property fmtid="{D5CDD505-2E9C-101B-9397-08002B2CF9AE}" pid="6" name="Comments">
    <vt:lpwstr/>
  </property>
  <property fmtid="{D5CDD505-2E9C-101B-9397-08002B2CF9AE}" pid="7" name="Document Type">
    <vt:lpwstr>Prefiled evidence</vt:lpwstr>
  </property>
</Properties>
</file>