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130" windowHeight="9855" firstSheet="1"/>
  </bookViews>
  <sheets>
    <sheet name="Rev_Reconciliation_2018" sheetId="7" r:id="rId1"/>
    <sheet name="Rev_Reconciliation_2019" sheetId="6" r:id="rId2"/>
    <sheet name="Rev_Reconciliation_2020" sheetId="5" r:id="rId3"/>
    <sheet name="Rev_Reconciliation_2021" sheetId="4" r:id="rId4"/>
    <sheet name="Rev_Reconciliation_2022" sheetId="8" r:id="rId5"/>
  </sheets>
  <definedNames>
    <definedName name="_xlnm.Print_Area" localSheetId="0">Rev_Reconciliation_2018!$A$9:$N$38</definedName>
    <definedName name="_xlnm.Print_Area" localSheetId="1">Rev_Reconciliation_2019!$A$9:$N$38</definedName>
    <definedName name="_xlnm.Print_Area" localSheetId="2">Rev_Reconciliation_2020!$A$9:$N$38</definedName>
    <definedName name="_xlnm.Print_Area" localSheetId="3">Rev_Reconciliation_2021!$A$9:$N$45</definedName>
    <definedName name="_xlnm.Print_Area" localSheetId="4">Rev_Reconciliation_2022!$A$9:$N$45</definedName>
  </definedNames>
  <calcPr calcId="145621"/>
</workbook>
</file>

<file path=xl/calcChain.xml><?xml version="1.0" encoding="utf-8"?>
<calcChain xmlns="http://schemas.openxmlformats.org/spreadsheetml/2006/main">
  <c r="L36" i="8" l="1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L29" i="7"/>
  <c r="M27" i="7"/>
  <c r="M26" i="7"/>
  <c r="M25" i="7"/>
  <c r="M24" i="7"/>
  <c r="M23" i="7"/>
  <c r="M22" i="7"/>
  <c r="M21" i="7"/>
  <c r="M20" i="7"/>
  <c r="M19" i="7"/>
  <c r="M18" i="7"/>
  <c r="M17" i="7"/>
  <c r="M16" i="7"/>
  <c r="L29" i="6"/>
  <c r="M27" i="6"/>
  <c r="M26" i="6"/>
  <c r="M25" i="6"/>
  <c r="M24" i="6"/>
  <c r="M23" i="6"/>
  <c r="M22" i="6"/>
  <c r="M21" i="6"/>
  <c r="M20" i="6"/>
  <c r="M19" i="6"/>
  <c r="M18" i="6"/>
  <c r="M17" i="6"/>
  <c r="M16" i="6"/>
  <c r="L29" i="5"/>
  <c r="M27" i="5"/>
  <c r="M26" i="5"/>
  <c r="M25" i="5"/>
  <c r="M24" i="5"/>
  <c r="M23" i="5"/>
  <c r="M22" i="5"/>
  <c r="M21" i="5"/>
  <c r="M20" i="5"/>
  <c r="M19" i="5"/>
  <c r="M18" i="5"/>
  <c r="M17" i="5"/>
  <c r="M16" i="5"/>
  <c r="L36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I26" i="7" l="1"/>
  <c r="N26" i="7" s="1"/>
  <c r="I26" i="6"/>
  <c r="N26" i="6" s="1"/>
  <c r="I20" i="7"/>
  <c r="N20" i="7" s="1"/>
  <c r="I21" i="8"/>
  <c r="N21" i="8" s="1"/>
  <c r="I20" i="6"/>
  <c r="N20" i="6" s="1"/>
  <c r="I23" i="8"/>
  <c r="N23" i="8" s="1"/>
  <c r="I16" i="8"/>
  <c r="N16" i="8" s="1"/>
  <c r="I24" i="8"/>
  <c r="N24" i="8" s="1"/>
  <c r="I26" i="8"/>
  <c r="N26" i="8" s="1"/>
  <c r="I32" i="8"/>
  <c r="N32" i="8" s="1"/>
  <c r="I22" i="8"/>
  <c r="N22" i="8" s="1"/>
  <c r="I24" i="4"/>
  <c r="N24" i="4" s="1"/>
  <c r="I30" i="4"/>
  <c r="N30" i="4" s="1"/>
  <c r="I32" i="4"/>
  <c r="N32" i="4" s="1"/>
  <c r="I16" i="4"/>
  <c r="N16" i="4" s="1"/>
  <c r="I31" i="4"/>
  <c r="N31" i="4" s="1"/>
  <c r="I19" i="4"/>
  <c r="N19" i="4" s="1"/>
  <c r="I22" i="4"/>
  <c r="N22" i="4" s="1"/>
  <c r="I20" i="5"/>
  <c r="N20" i="5" s="1"/>
  <c r="I26" i="5"/>
  <c r="N26" i="5" s="1"/>
  <c r="I20" i="8"/>
  <c r="N20" i="8" s="1"/>
  <c r="I29" i="8"/>
  <c r="N29" i="8" s="1"/>
  <c r="I18" i="8"/>
  <c r="N18" i="8" s="1"/>
  <c r="I33" i="8"/>
  <c r="N33" i="8" s="1"/>
  <c r="I25" i="8"/>
  <c r="N25" i="8" s="1"/>
  <c r="I28" i="8"/>
  <c r="N28" i="8" s="1"/>
  <c r="I31" i="8"/>
  <c r="N31" i="8" s="1"/>
  <c r="I15" i="8"/>
  <c r="I27" i="8"/>
  <c r="N27" i="8" s="1"/>
  <c r="I19" i="8"/>
  <c r="N19" i="8" s="1"/>
  <c r="I30" i="8"/>
  <c r="N30" i="8" s="1"/>
  <c r="I17" i="8"/>
  <c r="N17" i="8" s="1"/>
  <c r="I25" i="4"/>
  <c r="N25" i="4" s="1"/>
  <c r="I29" i="4"/>
  <c r="N29" i="4" s="1"/>
  <c r="I18" i="4"/>
  <c r="N18" i="4" s="1"/>
  <c r="I33" i="4"/>
  <c r="N33" i="4" s="1"/>
  <c r="I28" i="4"/>
  <c r="N28" i="4" s="1"/>
  <c r="I27" i="4"/>
  <c r="N27" i="4" s="1"/>
  <c r="I17" i="4"/>
  <c r="N17" i="4" s="1"/>
  <c r="I21" i="4"/>
  <c r="N21" i="4" s="1"/>
  <c r="I26" i="4"/>
  <c r="N26" i="4" s="1"/>
  <c r="I23" i="4"/>
  <c r="N23" i="4" s="1"/>
  <c r="I15" i="4"/>
  <c r="I20" i="4"/>
  <c r="N20" i="4" s="1"/>
  <c r="I17" i="5"/>
  <c r="N17" i="5" s="1"/>
  <c r="I15" i="5"/>
  <c r="I18" i="5"/>
  <c r="N18" i="5" s="1"/>
  <c r="I21" i="5"/>
  <c r="N21" i="5" s="1"/>
  <c r="I16" i="5"/>
  <c r="N16" i="5" s="1"/>
  <c r="K29" i="5"/>
  <c r="M29" i="5" s="1"/>
  <c r="I25" i="5"/>
  <c r="N25" i="5" s="1"/>
  <c r="I27" i="5"/>
  <c r="N27" i="5" s="1"/>
  <c r="M15" i="5"/>
  <c r="I19" i="5"/>
  <c r="N19" i="5" s="1"/>
  <c r="I24" i="5"/>
  <c r="N24" i="5" s="1"/>
  <c r="I22" i="5"/>
  <c r="N22" i="5" s="1"/>
  <c r="I23" i="5"/>
  <c r="N23" i="5" s="1"/>
  <c r="I27" i="6"/>
  <c r="N27" i="6" s="1"/>
  <c r="I18" i="6"/>
  <c r="N18" i="6" s="1"/>
  <c r="I21" i="6"/>
  <c r="N21" i="6" s="1"/>
  <c r="I15" i="6"/>
  <c r="K29" i="6"/>
  <c r="M29" i="6" s="1"/>
  <c r="I25" i="6"/>
  <c r="N25" i="6" s="1"/>
  <c r="I16" i="6"/>
  <c r="N16" i="6" s="1"/>
  <c r="M15" i="6"/>
  <c r="I19" i="6"/>
  <c r="N19" i="6" s="1"/>
  <c r="I24" i="6"/>
  <c r="N24" i="6" s="1"/>
  <c r="I17" i="6"/>
  <c r="N17" i="6" s="1"/>
  <c r="I22" i="6"/>
  <c r="N22" i="6" s="1"/>
  <c r="I23" i="6"/>
  <c r="N23" i="6" s="1"/>
  <c r="I17" i="7"/>
  <c r="N17" i="7" s="1"/>
  <c r="I22" i="7"/>
  <c r="N22" i="7" s="1"/>
  <c r="I27" i="7"/>
  <c r="N27" i="7" s="1"/>
  <c r="I18" i="7"/>
  <c r="N18" i="7" s="1"/>
  <c r="I21" i="7"/>
  <c r="N21" i="7" s="1"/>
  <c r="I25" i="7"/>
  <c r="N25" i="7" s="1"/>
  <c r="K29" i="7"/>
  <c r="M29" i="7" s="1"/>
  <c r="M15" i="7"/>
  <c r="I19" i="7"/>
  <c r="N19" i="7" s="1"/>
  <c r="I24" i="7"/>
  <c r="N24" i="7" s="1"/>
  <c r="I16" i="7"/>
  <c r="N16" i="7" s="1"/>
  <c r="I15" i="7"/>
  <c r="I23" i="7"/>
  <c r="N23" i="7" s="1"/>
  <c r="K36" i="8"/>
  <c r="M36" i="8" s="1"/>
  <c r="K36" i="4"/>
  <c r="M36" i="4" s="1"/>
  <c r="N15" i="6" l="1"/>
  <c r="I36" i="4"/>
  <c r="N36" i="4" s="1"/>
  <c r="N15" i="7"/>
  <c r="N15" i="5"/>
  <c r="I29" i="6"/>
  <c r="N29" i="6" s="1"/>
  <c r="I36" i="8"/>
  <c r="N36" i="8" s="1"/>
  <c r="N15" i="8"/>
  <c r="N15" i="4"/>
  <c r="I29" i="5"/>
  <c r="N29" i="5" s="1"/>
  <c r="I29" i="7"/>
  <c r="N29" i="7" s="1"/>
</calcChain>
</file>

<file path=xl/sharedStrings.xml><?xml version="1.0" encoding="utf-8"?>
<sst xmlns="http://schemas.openxmlformats.org/spreadsheetml/2006/main" count="336" uniqueCount="61">
  <si>
    <t>2021 Revenue Reconciliation</t>
  </si>
  <si>
    <t>Rate Class</t>
  </si>
  <si>
    <t>Customers/ Connections</t>
  </si>
  <si>
    <t>Number of Customers/Connections (Average)</t>
  </si>
  <si>
    <t>Test Year Consumption</t>
  </si>
  <si>
    <t>Draft Rates</t>
  </si>
  <si>
    <t>Revenues at Draft Rates</t>
  </si>
  <si>
    <t>Class Specific Revenue Requirement</t>
  </si>
  <si>
    <t>Transformer Allowance Credit</t>
  </si>
  <si>
    <t>Total</t>
  </si>
  <si>
    <t>Difference</t>
  </si>
  <si>
    <t>kWh</t>
  </si>
  <si>
    <t>kW</t>
  </si>
  <si>
    <t>Monthly Service Charge</t>
  </si>
  <si>
    <t>Volumetric</t>
  </si>
  <si>
    <t>Residential – Urban [UR]</t>
  </si>
  <si>
    <t>Customers</t>
  </si>
  <si>
    <t>UR</t>
  </si>
  <si>
    <t>Residential – Medium Density [R1]</t>
  </si>
  <si>
    <t>R1</t>
  </si>
  <si>
    <t>Residential – Low Density [R2]</t>
  </si>
  <si>
    <t>R2</t>
  </si>
  <si>
    <t>Seasonal Residential</t>
  </si>
  <si>
    <t>Seasonal</t>
  </si>
  <si>
    <t>General Service Energy Billed (less than 50 kW) [GSe]</t>
  </si>
  <si>
    <t>GSe</t>
  </si>
  <si>
    <t xml:space="preserve">General Service Demand Billed (50 kW and above) [GSd] </t>
  </si>
  <si>
    <t>GSd</t>
  </si>
  <si>
    <t>Urban General Service Energy Billed (less than 50 kW) [UGe]</t>
  </si>
  <si>
    <t>UGe</t>
  </si>
  <si>
    <t>Urban General Service Demand Billed (50 kW and above) [UGd]</t>
  </si>
  <si>
    <t>UGd</t>
  </si>
  <si>
    <t>Street Lighting</t>
  </si>
  <si>
    <t>St Lgt</t>
  </si>
  <si>
    <t>Sentinel Lighting</t>
  </si>
  <si>
    <t>Sen Lgt</t>
  </si>
  <si>
    <t>Unmetered Scattered Load [USL]</t>
  </si>
  <si>
    <t>USL</t>
  </si>
  <si>
    <t>Distributed Generation [DGen]</t>
  </si>
  <si>
    <t>DGen</t>
  </si>
  <si>
    <t>Sub-Transmission [ST]</t>
  </si>
  <si>
    <t>ST</t>
  </si>
  <si>
    <t>Residential – Acquired Urban [AUR]</t>
  </si>
  <si>
    <t>AUR</t>
  </si>
  <si>
    <t>Urban Acquired General Service Energy Billed (less than 50 kW) [AUGe]</t>
  </si>
  <si>
    <t>AUge</t>
  </si>
  <si>
    <t>Urban Acquired General Service Demand Billed (50 kW and above) [AUGd]</t>
  </si>
  <si>
    <t>AUGd</t>
  </si>
  <si>
    <t>Residential – Acquired Mixed Density [AR]</t>
  </si>
  <si>
    <t>AR</t>
  </si>
  <si>
    <t>Acquired General Service Energy Billed (less than 50 kW) [AGSe]</t>
  </si>
  <si>
    <t>AGSE</t>
  </si>
  <si>
    <t xml:space="preserve">Acquired General Service Demand Billed (50 kW and above) [AGSd] </t>
  </si>
  <si>
    <t>AGSD</t>
  </si>
  <si>
    <t>Note</t>
  </si>
  <si>
    <t>1       The class specific revenue requirements in column K must be the amounts used in the final rate design process.  The total of column K should equate to the rates revenue requirement.</t>
  </si>
  <si>
    <t>2       Rates should be entered with the number of decimal places that will show on the Tariff of Rates and Charges.</t>
  </si>
  <si>
    <t>2020 Revenue Reconciliation</t>
  </si>
  <si>
    <t>2019 Revenue Reconciliation</t>
  </si>
  <si>
    <t>2018 Revenue Reconciliation</t>
  </si>
  <si>
    <t>2022 Revenue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</si>
</sst>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-&quot;$&quot;* #,##0_-;\-&quot;$&quot;* #,##0_-;_-&quot;$&quot;* &quot;-&quot;??_-;_-@_-"/>
    <numFmt numFmtId="168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54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0" borderId="0" xfId="3" applyFont="1" applyFill="1" applyAlignment="1">
      <alignment horizontal="right" vertical="top"/>
    </xf>
    <xf numFmtId="0" fontId="5" fillId="0" borderId="0" xfId="0" applyFont="1" applyFill="1"/>
    <xf numFmtId="0" fontId="4" fillId="0" borderId="1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164" fontId="4" fillId="0" borderId="0" xfId="0" applyNumberFormat="1" applyFont="1" applyFill="1" applyAlignment="1">
      <alignment horizontal="right" vertical="top"/>
    </xf>
    <xf numFmtId="0" fontId="5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3" borderId="12" xfId="0" applyFill="1" applyBorder="1" applyAlignment="1">
      <alignment wrapText="1"/>
    </xf>
    <xf numFmtId="0" fontId="0" fillId="3" borderId="12" xfId="0" applyFill="1" applyBorder="1" applyAlignment="1">
      <alignment vertical="center"/>
    </xf>
    <xf numFmtId="165" fontId="1" fillId="3" borderId="12" xfId="1" applyNumberFormat="1" applyFill="1" applyBorder="1"/>
    <xf numFmtId="44" fontId="1" fillId="3" borderId="12" xfId="2" applyFill="1" applyBorder="1"/>
    <xf numFmtId="166" fontId="1" fillId="3" borderId="12" xfId="2" applyNumberFormat="1" applyFill="1" applyBorder="1"/>
    <xf numFmtId="167" fontId="1" fillId="2" borderId="12" xfId="2" applyNumberFormat="1" applyFill="1" applyBorder="1"/>
    <xf numFmtId="167" fontId="1" fillId="3" borderId="12" xfId="2" applyNumberFormat="1" applyFill="1" applyBorder="1"/>
    <xf numFmtId="167" fontId="1" fillId="2" borderId="13" xfId="2" applyNumberFormat="1" applyFill="1" applyBorder="1"/>
    <xf numFmtId="0" fontId="5" fillId="2" borderId="14" xfId="0" applyFont="1" applyFill="1" applyBorder="1"/>
    <xf numFmtId="0" fontId="0" fillId="2" borderId="14" xfId="0" applyFill="1" applyBorder="1"/>
    <xf numFmtId="168" fontId="0" fillId="2" borderId="12" xfId="0" applyNumberFormat="1" applyFill="1" applyBorder="1"/>
    <xf numFmtId="0" fontId="0" fillId="2" borderId="15" xfId="0" applyFill="1" applyBorder="1"/>
    <xf numFmtId="0" fontId="2" fillId="2" borderId="9" xfId="0" applyFont="1" applyFill="1" applyBorder="1"/>
    <xf numFmtId="0" fontId="0" fillId="2" borderId="9" xfId="0" applyFill="1" applyBorder="1"/>
    <xf numFmtId="0" fontId="0" fillId="2" borderId="10" xfId="0" applyFill="1" applyBorder="1"/>
    <xf numFmtId="167" fontId="0" fillId="2" borderId="9" xfId="0" applyNumberFormat="1" applyFill="1" applyBorder="1"/>
    <xf numFmtId="167" fontId="0" fillId="2" borderId="10" xfId="0" applyNumberFormat="1" applyFill="1" applyBorder="1"/>
    <xf numFmtId="0" fontId="5" fillId="2" borderId="0" xfId="0" applyFont="1" applyFill="1" applyBorder="1"/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abSelected="1" view="pageLayout" zoomScaleNormal="100" workbookViewId="0">
      <selection activeCell="L5" sqref="L5"/>
    </sheetView>
  </sheetViews>
  <sheetFormatPr defaultColWidth="9.140625" defaultRowHeight="15" x14ac:dyDescent="0.25"/>
  <cols>
    <col min="1" max="1" width="41.7109375" style="1" customWidth="1"/>
    <col min="2" max="2" width="12.7109375" style="1" customWidth="1"/>
    <col min="3" max="3" width="11.85546875" style="1" customWidth="1"/>
    <col min="4" max="4" width="15" style="1" customWidth="1"/>
    <col min="5" max="5" width="12.7109375" style="1" customWidth="1"/>
    <col min="6" max="8" width="10.7109375" style="1" customWidth="1"/>
    <col min="9" max="9" width="17.7109375" style="1" customWidth="1"/>
    <col min="10" max="10" width="0.85546875" style="1" customWidth="1"/>
    <col min="11" max="11" width="15" style="1" customWidth="1"/>
    <col min="12" max="12" width="13.5703125" style="1" customWidth="1"/>
    <col min="13" max="13" width="15.28515625" style="1" customWidth="1"/>
    <col min="14" max="14" width="14.140625" style="1" customWidth="1"/>
    <col min="15" max="15" width="0" style="8" hidden="1" customWidth="1"/>
    <col min="16" max="16384" width="9.140625" style="1"/>
  </cols>
  <sheetData>
    <row r="1" spans="1:15" x14ac:dyDescent="0.25">
      <c r="M1" s="2"/>
      <c r="N1" s="3"/>
      <c r="O1" s="4"/>
    </row>
    <row r="2" spans="1:15" x14ac:dyDescent="0.25">
      <c r="M2" s="2"/>
      <c r="N2" s="5"/>
      <c r="O2" s="4"/>
    </row>
    <row r="3" spans="1:15" x14ac:dyDescent="0.25">
      <c r="M3" s="2"/>
      <c r="N3" s="5"/>
      <c r="O3" s="4"/>
    </row>
    <row r="4" spans="1:15" x14ac:dyDescent="0.25">
      <c r="M4" s="2"/>
      <c r="N4" s="5"/>
      <c r="O4" s="4"/>
    </row>
    <row r="5" spans="1:15" x14ac:dyDescent="0.25">
      <c r="M5" s="2"/>
      <c r="N5" s="6"/>
      <c r="O5" s="4"/>
    </row>
    <row r="6" spans="1:15" x14ac:dyDescent="0.25">
      <c r="M6" s="2"/>
      <c r="N6" s="6"/>
      <c r="O6" s="4"/>
    </row>
    <row r="7" spans="1:15" x14ac:dyDescent="0.25">
      <c r="M7" s="2"/>
      <c r="N7" s="7"/>
    </row>
    <row r="9" spans="1:15" ht="18" x14ac:dyDescent="0.25">
      <c r="A9" s="44" t="s">
        <v>59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5" ht="15.75" thickBot="1" x14ac:dyDescent="0.3"/>
    <row r="11" spans="1:15" ht="13.5" customHeight="1" thickBot="1" x14ac:dyDescent="0.3">
      <c r="A11" s="9" t="s">
        <v>1</v>
      </c>
      <c r="B11" s="45" t="s">
        <v>2</v>
      </c>
      <c r="C11" s="47" t="s">
        <v>3</v>
      </c>
      <c r="D11" s="49" t="s">
        <v>4</v>
      </c>
      <c r="E11" s="50"/>
      <c r="F11" s="49" t="s">
        <v>5</v>
      </c>
      <c r="G11" s="51"/>
      <c r="H11" s="50"/>
      <c r="I11" s="45" t="s">
        <v>6</v>
      </c>
      <c r="J11" s="10"/>
      <c r="K11" s="45" t="s">
        <v>7</v>
      </c>
      <c r="L11" s="45" t="s">
        <v>8</v>
      </c>
      <c r="M11" s="45" t="s">
        <v>9</v>
      </c>
      <c r="N11" s="52" t="s">
        <v>10</v>
      </c>
    </row>
    <row r="12" spans="1:15" ht="39" thickBot="1" x14ac:dyDescent="0.3">
      <c r="A12" s="11"/>
      <c r="B12" s="46"/>
      <c r="C12" s="48"/>
      <c r="D12" s="12" t="s">
        <v>11</v>
      </c>
      <c r="E12" s="13" t="s">
        <v>12</v>
      </c>
      <c r="F12" s="14" t="s">
        <v>13</v>
      </c>
      <c r="G12" s="40" t="s">
        <v>14</v>
      </c>
      <c r="H12" s="41"/>
      <c r="I12" s="46"/>
      <c r="J12" s="15"/>
      <c r="K12" s="46"/>
      <c r="L12" s="46"/>
      <c r="M12" s="46"/>
      <c r="N12" s="53"/>
    </row>
    <row r="13" spans="1:15" x14ac:dyDescent="0.25">
      <c r="A13" s="16"/>
      <c r="B13" s="16"/>
      <c r="C13" s="16"/>
      <c r="D13" s="16"/>
      <c r="E13" s="17"/>
      <c r="F13" s="16"/>
      <c r="G13" s="18" t="s">
        <v>11</v>
      </c>
      <c r="H13" s="18" t="s">
        <v>12</v>
      </c>
      <c r="I13" s="19"/>
      <c r="J13" s="16"/>
      <c r="K13" s="19"/>
      <c r="L13" s="19"/>
      <c r="M13" s="19"/>
      <c r="N13" s="17"/>
    </row>
    <row r="14" spans="1:15" x14ac:dyDescent="0.25">
      <c r="A14" s="16"/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7"/>
    </row>
    <row r="15" spans="1:15" x14ac:dyDescent="0.25">
      <c r="A15" s="20" t="s">
        <v>15</v>
      </c>
      <c r="B15" s="21" t="s">
        <v>16</v>
      </c>
      <c r="C15" s="22">
        <v>225944.18649169474</v>
      </c>
      <c r="D15" s="22">
        <v>2047262888.9178183</v>
      </c>
      <c r="E15" s="22">
        <v>0</v>
      </c>
      <c r="F15" s="23">
        <v>27.71</v>
      </c>
      <c r="G15" s="24">
        <v>7.7999999999999996E-3</v>
      </c>
      <c r="H15" s="24"/>
      <c r="I15" s="25">
        <f>F15*C15*12+G15*D15+H15*E15</f>
        <v>91099611.425777316</v>
      </c>
      <c r="J15" s="16"/>
      <c r="K15" s="26">
        <v>91059277.518252134</v>
      </c>
      <c r="L15" s="26"/>
      <c r="M15" s="25">
        <f t="shared" ref="M15:M27" si="0">SUM(K15:L15)</f>
        <v>91059277.518252134</v>
      </c>
      <c r="N15" s="27">
        <f t="shared" ref="N15:N27" si="1">M15-I15</f>
        <v>-40333.90752518177</v>
      </c>
      <c r="O15" s="8" t="s">
        <v>17</v>
      </c>
    </row>
    <row r="16" spans="1:15" x14ac:dyDescent="0.25">
      <c r="A16" s="20" t="s">
        <v>18</v>
      </c>
      <c r="B16" s="21" t="s">
        <v>16</v>
      </c>
      <c r="C16" s="22">
        <v>446101.51280686347</v>
      </c>
      <c r="D16" s="22">
        <v>4924068302.5766611</v>
      </c>
      <c r="E16" s="22">
        <v>0</v>
      </c>
      <c r="F16" s="23">
        <v>37.79</v>
      </c>
      <c r="G16" s="24">
        <v>2.18E-2</v>
      </c>
      <c r="H16" s="24"/>
      <c r="I16" s="25">
        <f t="shared" ref="I16:I27" si="2">F16*C16*12+G16*D16+H16*E16</f>
        <v>309642803.02382767</v>
      </c>
      <c r="J16" s="16"/>
      <c r="K16" s="26">
        <v>309776675.83417225</v>
      </c>
      <c r="L16" s="26"/>
      <c r="M16" s="25">
        <f t="shared" si="0"/>
        <v>309776675.83417225</v>
      </c>
      <c r="N16" s="27">
        <f t="shared" si="1"/>
        <v>133872.81034457684</v>
      </c>
      <c r="O16" s="8" t="s">
        <v>19</v>
      </c>
    </row>
    <row r="17" spans="1:15" x14ac:dyDescent="0.25">
      <c r="A17" s="20" t="s">
        <v>20</v>
      </c>
      <c r="B17" s="21" t="s">
        <v>16</v>
      </c>
      <c r="C17" s="22">
        <v>328410.3530898749</v>
      </c>
      <c r="D17" s="22">
        <v>4539367305.8441782</v>
      </c>
      <c r="E17" s="22">
        <v>0</v>
      </c>
      <c r="F17" s="23">
        <v>88.61</v>
      </c>
      <c r="G17" s="24">
        <v>3.5900000000000001E-2</v>
      </c>
      <c r="H17" s="24"/>
      <c r="I17" s="25">
        <f t="shared" si="2"/>
        <v>512168582.92733181</v>
      </c>
      <c r="J17" s="16"/>
      <c r="K17" s="26">
        <v>512389870.1546706</v>
      </c>
      <c r="L17" s="26"/>
      <c r="M17" s="25">
        <f t="shared" si="0"/>
        <v>512389870.1546706</v>
      </c>
      <c r="N17" s="27">
        <f t="shared" si="1"/>
        <v>221287.22733879089</v>
      </c>
      <c r="O17" s="8" t="s">
        <v>21</v>
      </c>
    </row>
    <row r="18" spans="1:15" x14ac:dyDescent="0.25">
      <c r="A18" s="20" t="s">
        <v>22</v>
      </c>
      <c r="B18" s="21" t="s">
        <v>16</v>
      </c>
      <c r="C18" s="22">
        <v>149484.64840405117</v>
      </c>
      <c r="D18" s="22">
        <v>631921216.02545369</v>
      </c>
      <c r="E18" s="22">
        <v>0</v>
      </c>
      <c r="F18" s="23">
        <v>40.520000000000003</v>
      </c>
      <c r="G18" s="24">
        <v>6.0100000000000001E-2</v>
      </c>
      <c r="H18" s="24"/>
      <c r="I18" s="25">
        <f t="shared" si="2"/>
        <v>110663880.52311561</v>
      </c>
      <c r="J18" s="16"/>
      <c r="K18" s="26">
        <v>110674030.26653595</v>
      </c>
      <c r="L18" s="26"/>
      <c r="M18" s="25">
        <f t="shared" si="0"/>
        <v>110674030.26653595</v>
      </c>
      <c r="N18" s="27">
        <f t="shared" si="1"/>
        <v>10149.743420347571</v>
      </c>
      <c r="O18" s="8" t="s">
        <v>23</v>
      </c>
    </row>
    <row r="19" spans="1:15" ht="30" x14ac:dyDescent="0.25">
      <c r="A19" s="20" t="s">
        <v>24</v>
      </c>
      <c r="B19" s="21" t="s">
        <v>16</v>
      </c>
      <c r="C19" s="22">
        <v>88483.899806478017</v>
      </c>
      <c r="D19" s="22">
        <v>2104034979.835551</v>
      </c>
      <c r="E19" s="22">
        <v>0</v>
      </c>
      <c r="F19" s="23">
        <v>29.56</v>
      </c>
      <c r="G19" s="24">
        <v>5.8900000000000001E-2</v>
      </c>
      <c r="H19" s="24"/>
      <c r="I19" s="25">
        <f t="shared" si="2"/>
        <v>155314669.25166786</v>
      </c>
      <c r="J19" s="16"/>
      <c r="K19" s="26">
        <v>155312538.97686929</v>
      </c>
      <c r="L19" s="26"/>
      <c r="M19" s="25">
        <f t="shared" si="0"/>
        <v>155312538.97686929</v>
      </c>
      <c r="N19" s="27">
        <f t="shared" si="1"/>
        <v>-2130.2747985720634</v>
      </c>
      <c r="O19" s="8" t="s">
        <v>25</v>
      </c>
    </row>
    <row r="20" spans="1:15" ht="30" x14ac:dyDescent="0.25">
      <c r="A20" s="20" t="s">
        <v>26</v>
      </c>
      <c r="B20" s="21" t="s">
        <v>16</v>
      </c>
      <c r="C20" s="22">
        <v>5405.649614848262</v>
      </c>
      <c r="D20" s="22">
        <v>2341979037.7935677</v>
      </c>
      <c r="E20" s="22">
        <v>8025918.0344505152</v>
      </c>
      <c r="F20" s="23">
        <v>102.52</v>
      </c>
      <c r="G20" s="24"/>
      <c r="H20" s="24">
        <v>16.697500000000002</v>
      </c>
      <c r="I20" s="25">
        <f t="shared" si="2"/>
        <v>140663012.76240841</v>
      </c>
      <c r="J20" s="16"/>
      <c r="K20" s="26">
        <v>140663018.47946775</v>
      </c>
      <c r="L20" s="26"/>
      <c r="M20" s="25">
        <f t="shared" si="0"/>
        <v>140663018.47946775</v>
      </c>
      <c r="N20" s="27">
        <f t="shared" si="1"/>
        <v>5.7170593440532684</v>
      </c>
      <c r="O20" s="8" t="s">
        <v>27</v>
      </c>
    </row>
    <row r="21" spans="1:15" ht="30" x14ac:dyDescent="0.25">
      <c r="A21" s="20" t="s">
        <v>28</v>
      </c>
      <c r="B21" s="21" t="s">
        <v>16</v>
      </c>
      <c r="C21" s="22">
        <v>18073.874182670519</v>
      </c>
      <c r="D21" s="22">
        <v>598366765.3653512</v>
      </c>
      <c r="E21" s="22">
        <v>0</v>
      </c>
      <c r="F21" s="23">
        <v>23.88</v>
      </c>
      <c r="G21" s="24">
        <v>2.7799999999999998E-2</v>
      </c>
      <c r="H21" s="24"/>
      <c r="I21" s="25">
        <f t="shared" si="2"/>
        <v>21813845.462942824</v>
      </c>
      <c r="J21" s="16"/>
      <c r="K21" s="26">
        <v>21840758.25854253</v>
      </c>
      <c r="L21" s="26"/>
      <c r="M21" s="25">
        <f t="shared" si="0"/>
        <v>21840758.25854253</v>
      </c>
      <c r="N21" s="27">
        <f t="shared" si="1"/>
        <v>26912.795599706471</v>
      </c>
      <c r="O21" s="8" t="s">
        <v>29</v>
      </c>
    </row>
    <row r="22" spans="1:15" ht="30" x14ac:dyDescent="0.25">
      <c r="A22" s="20" t="s">
        <v>30</v>
      </c>
      <c r="B22" s="21" t="s">
        <v>16</v>
      </c>
      <c r="C22" s="22">
        <v>1744.2364648136806</v>
      </c>
      <c r="D22" s="22">
        <v>1057526027.8163953</v>
      </c>
      <c r="E22" s="22">
        <v>2832322.4440301014</v>
      </c>
      <c r="F22" s="23">
        <v>100.72</v>
      </c>
      <c r="G22" s="24"/>
      <c r="H22" s="24">
        <v>9.5588999999999995</v>
      </c>
      <c r="I22" s="25">
        <f t="shared" si="2"/>
        <v>29182040.971071742</v>
      </c>
      <c r="J22" s="16"/>
      <c r="K22" s="26">
        <v>29182029.877355423</v>
      </c>
      <c r="L22" s="26"/>
      <c r="M22" s="25">
        <f t="shared" si="0"/>
        <v>29182029.877355423</v>
      </c>
      <c r="N22" s="27">
        <f t="shared" si="1"/>
        <v>-11.093716319650412</v>
      </c>
      <c r="O22" s="8" t="s">
        <v>31</v>
      </c>
    </row>
    <row r="23" spans="1:15" x14ac:dyDescent="0.25">
      <c r="A23" s="20" t="s">
        <v>32</v>
      </c>
      <c r="B23" s="21" t="s">
        <v>16</v>
      </c>
      <c r="C23" s="22">
        <v>5323.2219730404177</v>
      </c>
      <c r="D23" s="22">
        <v>121367847.68686539</v>
      </c>
      <c r="E23" s="22">
        <v>0</v>
      </c>
      <c r="F23" s="23">
        <v>4.07</v>
      </c>
      <c r="G23" s="24">
        <v>9.7600000000000006E-2</v>
      </c>
      <c r="H23" s="24"/>
      <c r="I23" s="25">
        <f t="shared" si="2"/>
        <v>12105488.095401358</v>
      </c>
      <c r="J23" s="16"/>
      <c r="K23" s="26">
        <v>12100923.521087563</v>
      </c>
      <c r="L23" s="26"/>
      <c r="M23" s="25">
        <f t="shared" si="0"/>
        <v>12100923.521087563</v>
      </c>
      <c r="N23" s="27">
        <f t="shared" si="1"/>
        <v>-4564.574313795194</v>
      </c>
      <c r="O23" s="8" t="s">
        <v>33</v>
      </c>
    </row>
    <row r="24" spans="1:15" x14ac:dyDescent="0.25">
      <c r="A24" s="20" t="s">
        <v>34</v>
      </c>
      <c r="B24" s="21" t="s">
        <v>16</v>
      </c>
      <c r="C24" s="22">
        <v>23986.843457437422</v>
      </c>
      <c r="D24" s="22">
        <v>20385578.156035043</v>
      </c>
      <c r="E24" s="22">
        <v>0</v>
      </c>
      <c r="F24" s="23">
        <v>3.15</v>
      </c>
      <c r="G24" s="24">
        <v>0.11990000000000001</v>
      </c>
      <c r="H24" s="24"/>
      <c r="I24" s="25">
        <f t="shared" si="2"/>
        <v>3350933.5035997364</v>
      </c>
      <c r="J24" s="16"/>
      <c r="K24" s="26">
        <v>3351836.0387179861</v>
      </c>
      <c r="L24" s="26"/>
      <c r="M24" s="25">
        <f t="shared" si="0"/>
        <v>3351836.0387179861</v>
      </c>
      <c r="N24" s="27">
        <f t="shared" si="1"/>
        <v>902.53511824971065</v>
      </c>
      <c r="O24" s="8" t="s">
        <v>35</v>
      </c>
    </row>
    <row r="25" spans="1:15" ht="14.45" x14ac:dyDescent="0.3">
      <c r="A25" s="20" t="s">
        <v>36</v>
      </c>
      <c r="B25" s="21" t="s">
        <v>16</v>
      </c>
      <c r="C25" s="22">
        <v>5597.258733734303</v>
      </c>
      <c r="D25" s="22">
        <v>24437189.604035661</v>
      </c>
      <c r="E25" s="22">
        <v>0</v>
      </c>
      <c r="F25" s="23">
        <v>34.76</v>
      </c>
      <c r="G25" s="24">
        <v>2.8400000000000002E-2</v>
      </c>
      <c r="H25" s="24"/>
      <c r="I25" s="25">
        <f t="shared" si="2"/>
        <v>3028744.7477698652</v>
      </c>
      <c r="J25" s="16"/>
      <c r="K25" s="26">
        <v>3029299.067587316</v>
      </c>
      <c r="L25" s="26"/>
      <c r="M25" s="25">
        <f t="shared" si="0"/>
        <v>3029299.067587316</v>
      </c>
      <c r="N25" s="27">
        <f t="shared" si="1"/>
        <v>554.31981745082885</v>
      </c>
      <c r="O25" s="8" t="s">
        <v>37</v>
      </c>
    </row>
    <row r="26" spans="1:15" ht="14.45" x14ac:dyDescent="0.3">
      <c r="A26" s="20" t="s">
        <v>38</v>
      </c>
      <c r="B26" s="21" t="s">
        <v>16</v>
      </c>
      <c r="C26" s="22">
        <v>1152.4825649576753</v>
      </c>
      <c r="D26" s="22">
        <v>18368070.328334279</v>
      </c>
      <c r="E26" s="22">
        <v>184739.19535572777</v>
      </c>
      <c r="F26" s="23">
        <v>196.16</v>
      </c>
      <c r="G26" s="24"/>
      <c r="H26" s="24">
        <v>6.3673000000000002</v>
      </c>
      <c r="I26" s="25">
        <f t="shared" si="2"/>
        <v>3889141.6378936968</v>
      </c>
      <c r="J26" s="16"/>
      <c r="K26" s="26">
        <v>3889143.8286163392</v>
      </c>
      <c r="L26" s="26"/>
      <c r="M26" s="25">
        <f t="shared" si="0"/>
        <v>3889143.8286163392</v>
      </c>
      <c r="N26" s="27">
        <f t="shared" si="1"/>
        <v>2.1907226424664259</v>
      </c>
      <c r="O26" s="8" t="s">
        <v>39</v>
      </c>
    </row>
    <row r="27" spans="1:15" thickBot="1" x14ac:dyDescent="0.35">
      <c r="A27" s="20" t="s">
        <v>40</v>
      </c>
      <c r="B27" s="21" t="s">
        <v>16</v>
      </c>
      <c r="C27" s="22">
        <v>808.24672285681027</v>
      </c>
      <c r="D27" s="22">
        <v>15528383150.724745</v>
      </c>
      <c r="E27" s="22">
        <v>29977946.365926702</v>
      </c>
      <c r="F27" s="23">
        <v>1022.07</v>
      </c>
      <c r="G27" s="24"/>
      <c r="H27" s="24">
        <v>1.4367000000000001</v>
      </c>
      <c r="I27" s="25">
        <f t="shared" si="2"/>
        <v>52982332.280290015</v>
      </c>
      <c r="J27" s="16"/>
      <c r="K27" s="26">
        <v>52982040.006810777</v>
      </c>
      <c r="L27" s="26"/>
      <c r="M27" s="25">
        <f t="shared" si="0"/>
        <v>52982040.006810777</v>
      </c>
      <c r="N27" s="27">
        <f t="shared" si="1"/>
        <v>-292.2734792381525</v>
      </c>
      <c r="O27" s="8" t="s">
        <v>41</v>
      </c>
    </row>
    <row r="28" spans="1:15" thickTop="1" x14ac:dyDescent="0.3">
      <c r="A28" s="16"/>
      <c r="B28" s="16"/>
      <c r="C28" s="16"/>
      <c r="D28" s="16"/>
      <c r="E28" s="17"/>
      <c r="F28" s="16"/>
      <c r="G28" s="16"/>
      <c r="H28" s="16"/>
      <c r="I28" s="30"/>
      <c r="J28" s="16"/>
      <c r="K28" s="31"/>
      <c r="L28" s="31"/>
      <c r="M28" s="16"/>
      <c r="N28" s="17"/>
    </row>
    <row r="29" spans="1:15" thickBot="1" x14ac:dyDescent="0.35">
      <c r="A29" s="32" t="s">
        <v>9</v>
      </c>
      <c r="B29" s="33"/>
      <c r="C29" s="33"/>
      <c r="D29" s="33"/>
      <c r="E29" s="34"/>
      <c r="F29" s="33"/>
      <c r="G29" s="33"/>
      <c r="H29" s="33"/>
      <c r="I29" s="35">
        <f>SUM(I15:I27)</f>
        <v>1445905086.6130979</v>
      </c>
      <c r="J29" s="33"/>
      <c r="K29" s="35">
        <f>SUM(K15:K27)</f>
        <v>1446251441.828686</v>
      </c>
      <c r="L29" s="35">
        <f>SUM(L15:L27)</f>
        <v>0</v>
      </c>
      <c r="M29" s="35">
        <f>K29+L29</f>
        <v>1446251441.828686</v>
      </c>
      <c r="N29" s="36">
        <f>M29-I29</f>
        <v>346355.2155880928</v>
      </c>
    </row>
    <row r="31" spans="1:15" ht="14.45" x14ac:dyDescent="0.3">
      <c r="A31" s="38" t="s">
        <v>54</v>
      </c>
      <c r="B31" s="39"/>
      <c r="C31" s="39"/>
      <c r="D31" s="39"/>
      <c r="E31" s="39"/>
      <c r="F31" s="39"/>
      <c r="G31" s="39"/>
      <c r="H31" s="39"/>
      <c r="I31" s="39"/>
    </row>
    <row r="32" spans="1:15" ht="14.45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12" x14ac:dyDescent="0.25">
      <c r="A33" s="42" t="s">
        <v>55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 spans="1:12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</row>
    <row r="35" spans="1:12" x14ac:dyDescent="0.25">
      <c r="A35" s="43" t="s">
        <v>56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</row>
    <row r="36" spans="1:12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</row>
  </sheetData>
  <mergeCells count="13">
    <mergeCell ref="G12:H12"/>
    <mergeCell ref="A33:L34"/>
    <mergeCell ref="A35:L36"/>
    <mergeCell ref="A9:N9"/>
    <mergeCell ref="B11:B12"/>
    <mergeCell ref="C11:C12"/>
    <mergeCell ref="D11:E11"/>
    <mergeCell ref="F11:H11"/>
    <mergeCell ref="I11:I12"/>
    <mergeCell ref="K11:K12"/>
    <mergeCell ref="L11:L12"/>
    <mergeCell ref="M11:M12"/>
    <mergeCell ref="N11:N12"/>
  </mergeCells>
  <dataValidations disablePrompts="1" count="1">
    <dataValidation type="list" allowBlank="1" showInputMessage="1" showErrorMessage="1" sqref="B15:B27">
      <formula1>"Customers, Connections"</formula1>
    </dataValidation>
  </dataValidations>
  <pageMargins left="0.7" right="0.62645833333333301" top="1.5" bottom="0.75" header="0.5" footer="0.3"/>
  <pageSetup scale="61" orientation="landscape" r:id="rId1"/>
  <headerFooter>
    <oddHeader>&amp;RUpdated: 2017-06-07
EB-2017-0049
Exhibit H1-1-4
Attachment 1
Page &amp;P of 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view="pageLayout" topLeftCell="A14" zoomScaleNormal="100" workbookViewId="0">
      <selection activeCell="L5" sqref="L5"/>
    </sheetView>
  </sheetViews>
  <sheetFormatPr defaultColWidth="9.140625" defaultRowHeight="15" x14ac:dyDescent="0.25"/>
  <cols>
    <col min="1" max="1" width="41.7109375" style="1" customWidth="1"/>
    <col min="2" max="2" width="12.7109375" style="1" customWidth="1"/>
    <col min="3" max="3" width="11.85546875" style="1" customWidth="1"/>
    <col min="4" max="4" width="15" style="1" customWidth="1"/>
    <col min="5" max="5" width="12.7109375" style="1" customWidth="1"/>
    <col min="6" max="8" width="10.7109375" style="1" customWidth="1"/>
    <col min="9" max="9" width="17.7109375" style="1" customWidth="1"/>
    <col min="10" max="10" width="0.85546875" style="1" customWidth="1"/>
    <col min="11" max="11" width="15" style="1" customWidth="1"/>
    <col min="12" max="12" width="13.5703125" style="1" customWidth="1"/>
    <col min="13" max="13" width="15.28515625" style="1" customWidth="1"/>
    <col min="14" max="14" width="14.140625" style="1" customWidth="1"/>
    <col min="15" max="15" width="0" style="8" hidden="1" customWidth="1"/>
    <col min="16" max="16384" width="9.140625" style="1"/>
  </cols>
  <sheetData>
    <row r="1" spans="1:15" x14ac:dyDescent="0.25">
      <c r="M1" s="2"/>
      <c r="N1" s="3"/>
      <c r="O1" s="4"/>
    </row>
    <row r="2" spans="1:15" x14ac:dyDescent="0.25">
      <c r="M2" s="2"/>
      <c r="N2" s="5"/>
      <c r="O2" s="4"/>
    </row>
    <row r="3" spans="1:15" x14ac:dyDescent="0.25">
      <c r="M3" s="2"/>
      <c r="N3" s="5"/>
      <c r="O3" s="4"/>
    </row>
    <row r="4" spans="1:15" x14ac:dyDescent="0.25">
      <c r="M4" s="2"/>
      <c r="N4" s="5"/>
      <c r="O4" s="4"/>
    </row>
    <row r="5" spans="1:15" x14ac:dyDescent="0.25">
      <c r="M5" s="2"/>
      <c r="N5" s="6"/>
      <c r="O5" s="4"/>
    </row>
    <row r="6" spans="1:15" x14ac:dyDescent="0.25">
      <c r="M6" s="2"/>
      <c r="N6" s="6"/>
      <c r="O6" s="4"/>
    </row>
    <row r="7" spans="1:15" x14ac:dyDescent="0.25">
      <c r="M7" s="2"/>
      <c r="N7" s="7"/>
    </row>
    <row r="9" spans="1:15" ht="18" x14ac:dyDescent="0.25">
      <c r="A9" s="44" t="s">
        <v>58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5" ht="15.75" thickBot="1" x14ac:dyDescent="0.3"/>
    <row r="11" spans="1:15" ht="13.5" customHeight="1" thickBot="1" x14ac:dyDescent="0.3">
      <c r="A11" s="9" t="s">
        <v>1</v>
      </c>
      <c r="B11" s="45" t="s">
        <v>2</v>
      </c>
      <c r="C11" s="47" t="s">
        <v>3</v>
      </c>
      <c r="D11" s="49" t="s">
        <v>4</v>
      </c>
      <c r="E11" s="50"/>
      <c r="F11" s="49" t="s">
        <v>5</v>
      </c>
      <c r="G11" s="51"/>
      <c r="H11" s="50"/>
      <c r="I11" s="45" t="s">
        <v>6</v>
      </c>
      <c r="J11" s="10"/>
      <c r="K11" s="45" t="s">
        <v>7</v>
      </c>
      <c r="L11" s="45" t="s">
        <v>8</v>
      </c>
      <c r="M11" s="45" t="s">
        <v>9</v>
      </c>
      <c r="N11" s="52" t="s">
        <v>10</v>
      </c>
    </row>
    <row r="12" spans="1:15" ht="39" thickBot="1" x14ac:dyDescent="0.3">
      <c r="A12" s="11"/>
      <c r="B12" s="46"/>
      <c r="C12" s="48"/>
      <c r="D12" s="12" t="s">
        <v>11</v>
      </c>
      <c r="E12" s="13" t="s">
        <v>12</v>
      </c>
      <c r="F12" s="14" t="s">
        <v>13</v>
      </c>
      <c r="G12" s="40" t="s">
        <v>14</v>
      </c>
      <c r="H12" s="41"/>
      <c r="I12" s="46"/>
      <c r="J12" s="15"/>
      <c r="K12" s="46"/>
      <c r="L12" s="46"/>
      <c r="M12" s="46"/>
      <c r="N12" s="53"/>
    </row>
    <row r="13" spans="1:15" x14ac:dyDescent="0.25">
      <c r="A13" s="16"/>
      <c r="B13" s="16"/>
      <c r="C13" s="16"/>
      <c r="D13" s="16"/>
      <c r="E13" s="17"/>
      <c r="F13" s="16"/>
      <c r="G13" s="18" t="s">
        <v>11</v>
      </c>
      <c r="H13" s="18" t="s">
        <v>12</v>
      </c>
      <c r="I13" s="19"/>
      <c r="J13" s="16"/>
      <c r="K13" s="19"/>
      <c r="L13" s="19"/>
      <c r="M13" s="19"/>
      <c r="N13" s="17"/>
    </row>
    <row r="14" spans="1:15" x14ac:dyDescent="0.25">
      <c r="A14" s="16"/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7"/>
    </row>
    <row r="15" spans="1:15" x14ac:dyDescent="0.25">
      <c r="A15" s="20" t="s">
        <v>15</v>
      </c>
      <c r="B15" s="21" t="s">
        <v>16</v>
      </c>
      <c r="C15" s="22">
        <v>228666.47397304414</v>
      </c>
      <c r="D15" s="22">
        <v>2047339000.9718628</v>
      </c>
      <c r="E15" s="22">
        <v>0</v>
      </c>
      <c r="F15" s="23">
        <v>31.23</v>
      </c>
      <c r="G15" s="24">
        <v>4.7000000000000002E-3</v>
      </c>
      <c r="H15" s="24"/>
      <c r="I15" s="25">
        <f>F15*C15*12+G15*D15+H15*E15</f>
        <v>95317541.090705782</v>
      </c>
      <c r="J15" s="16"/>
      <c r="K15" s="26">
        <v>95379474.82399179</v>
      </c>
      <c r="L15" s="26"/>
      <c r="M15" s="25">
        <f t="shared" ref="M15:M27" si="0">SUM(K15:L15)</f>
        <v>95379474.82399179</v>
      </c>
      <c r="N15" s="27">
        <f t="shared" ref="N15:N27" si="1">M15-I15</f>
        <v>61933.733286008239</v>
      </c>
      <c r="O15" s="8" t="s">
        <v>17</v>
      </c>
    </row>
    <row r="16" spans="1:15" x14ac:dyDescent="0.25">
      <c r="A16" s="20" t="s">
        <v>18</v>
      </c>
      <c r="B16" s="21" t="s">
        <v>16</v>
      </c>
      <c r="C16" s="22">
        <v>449958.16421983961</v>
      </c>
      <c r="D16" s="22">
        <v>4917201792.6805305</v>
      </c>
      <c r="E16" s="22">
        <v>0</v>
      </c>
      <c r="F16" s="23">
        <v>42.19</v>
      </c>
      <c r="G16" s="24">
        <v>1.9300000000000001E-2</v>
      </c>
      <c r="H16" s="24"/>
      <c r="I16" s="25">
        <f t="shared" ref="I16:I27" si="2">F16*C16*12+G16*D16+H16*E16</f>
        <v>322706813.9799546</v>
      </c>
      <c r="J16" s="16"/>
      <c r="K16" s="26">
        <v>322820755.21293932</v>
      </c>
      <c r="L16" s="26"/>
      <c r="M16" s="25">
        <f t="shared" si="0"/>
        <v>322820755.21293932</v>
      </c>
      <c r="N16" s="27">
        <f t="shared" si="1"/>
        <v>113941.23298472166</v>
      </c>
      <c r="O16" s="8" t="s">
        <v>19</v>
      </c>
    </row>
    <row r="17" spans="1:15" x14ac:dyDescent="0.25">
      <c r="A17" s="20" t="s">
        <v>20</v>
      </c>
      <c r="B17" s="21" t="s">
        <v>16</v>
      </c>
      <c r="C17" s="22">
        <v>330076.3809284484</v>
      </c>
      <c r="D17" s="22">
        <v>4478345990.2556648</v>
      </c>
      <c r="E17" s="22">
        <v>0</v>
      </c>
      <c r="F17" s="23">
        <v>97.68</v>
      </c>
      <c r="G17" s="24">
        <v>3.2099999999999997E-2</v>
      </c>
      <c r="H17" s="24"/>
      <c r="I17" s="25">
        <f t="shared" si="2"/>
        <v>530657236.95629698</v>
      </c>
      <c r="J17" s="16"/>
      <c r="K17" s="26">
        <v>530634193.94486451</v>
      </c>
      <c r="L17" s="26"/>
      <c r="M17" s="25">
        <f t="shared" si="0"/>
        <v>530634193.94486451</v>
      </c>
      <c r="N17" s="27">
        <f t="shared" si="1"/>
        <v>-23043.011432468891</v>
      </c>
      <c r="O17" s="8" t="s">
        <v>21</v>
      </c>
    </row>
    <row r="18" spans="1:15" x14ac:dyDescent="0.25">
      <c r="A18" s="20" t="s">
        <v>22</v>
      </c>
      <c r="B18" s="21" t="s">
        <v>16</v>
      </c>
      <c r="C18" s="22">
        <v>149813.42757245869</v>
      </c>
      <c r="D18" s="22">
        <v>619771620.82343447</v>
      </c>
      <c r="E18" s="22">
        <v>0</v>
      </c>
      <c r="F18" s="23">
        <v>45.07</v>
      </c>
      <c r="G18" s="24">
        <v>5.28E-2</v>
      </c>
      <c r="H18" s="24"/>
      <c r="I18" s="25">
        <f t="shared" si="2"/>
        <v>113749035.7477659</v>
      </c>
      <c r="J18" s="16"/>
      <c r="K18" s="26">
        <v>113720445.86503665</v>
      </c>
      <c r="L18" s="26"/>
      <c r="M18" s="25">
        <f t="shared" si="0"/>
        <v>113720445.86503665</v>
      </c>
      <c r="N18" s="27">
        <f t="shared" si="1"/>
        <v>-28589.882729247212</v>
      </c>
      <c r="O18" s="8" t="s">
        <v>23</v>
      </c>
    </row>
    <row r="19" spans="1:15" ht="30" x14ac:dyDescent="0.25">
      <c r="A19" s="20" t="s">
        <v>24</v>
      </c>
      <c r="B19" s="21" t="s">
        <v>16</v>
      </c>
      <c r="C19" s="22">
        <v>88422.512573780055</v>
      </c>
      <c r="D19" s="22">
        <v>2064247047.2481558</v>
      </c>
      <c r="E19" s="22">
        <v>0</v>
      </c>
      <c r="F19" s="23">
        <v>30.2</v>
      </c>
      <c r="G19" s="24">
        <v>6.13E-2</v>
      </c>
      <c r="H19" s="24"/>
      <c r="I19" s="25">
        <f t="shared" si="2"/>
        <v>158582662.55304983</v>
      </c>
      <c r="J19" s="16"/>
      <c r="K19" s="26">
        <v>158524312.05074516</v>
      </c>
      <c r="L19" s="26"/>
      <c r="M19" s="25">
        <f t="shared" si="0"/>
        <v>158524312.05074516</v>
      </c>
      <c r="N19" s="27">
        <f t="shared" si="1"/>
        <v>-58350.502304673195</v>
      </c>
      <c r="O19" s="8" t="s">
        <v>25</v>
      </c>
    </row>
    <row r="20" spans="1:15" ht="30" x14ac:dyDescent="0.25">
      <c r="A20" s="20" t="s">
        <v>26</v>
      </c>
      <c r="B20" s="21" t="s">
        <v>16</v>
      </c>
      <c r="C20" s="22">
        <v>5456.9570554247157</v>
      </c>
      <c r="D20" s="22">
        <v>2316983638.4272947</v>
      </c>
      <c r="E20" s="22">
        <v>7940259.2717908947</v>
      </c>
      <c r="F20" s="23">
        <v>104.19</v>
      </c>
      <c r="G20" s="24"/>
      <c r="H20" s="24">
        <v>17.315300000000001</v>
      </c>
      <c r="I20" s="25">
        <f t="shared" si="2"/>
        <v>144310695.63609728</v>
      </c>
      <c r="J20" s="16"/>
      <c r="K20" s="26">
        <v>144310713.11274433</v>
      </c>
      <c r="L20" s="26"/>
      <c r="M20" s="25">
        <f t="shared" si="0"/>
        <v>144310713.11274433</v>
      </c>
      <c r="N20" s="27">
        <f t="shared" si="1"/>
        <v>17.476647049188614</v>
      </c>
      <c r="O20" s="8" t="s">
        <v>27</v>
      </c>
    </row>
    <row r="21" spans="1:15" ht="28.9" x14ac:dyDescent="0.3">
      <c r="A21" s="20" t="s">
        <v>28</v>
      </c>
      <c r="B21" s="21" t="s">
        <v>16</v>
      </c>
      <c r="C21" s="22">
        <v>18166.33475115438</v>
      </c>
      <c r="D21" s="22">
        <v>592270623.97954035</v>
      </c>
      <c r="E21" s="22">
        <v>0</v>
      </c>
      <c r="F21" s="23">
        <v>24.47</v>
      </c>
      <c r="G21" s="24">
        <v>2.9000000000000001E-2</v>
      </c>
      <c r="H21" s="24"/>
      <c r="I21" s="25">
        <f t="shared" si="2"/>
        <v>22510210.631735642</v>
      </c>
      <c r="J21" s="16"/>
      <c r="K21" s="26">
        <v>22495371.360991895</v>
      </c>
      <c r="L21" s="26"/>
      <c r="M21" s="25">
        <f t="shared" si="0"/>
        <v>22495371.360991895</v>
      </c>
      <c r="N21" s="27">
        <f t="shared" si="1"/>
        <v>-14839.27074374631</v>
      </c>
      <c r="O21" s="8" t="s">
        <v>29</v>
      </c>
    </row>
    <row r="22" spans="1:15" ht="28.9" x14ac:dyDescent="0.3">
      <c r="A22" s="20" t="s">
        <v>30</v>
      </c>
      <c r="B22" s="21" t="s">
        <v>16</v>
      </c>
      <c r="C22" s="22">
        <v>1752.6969365471691</v>
      </c>
      <c r="D22" s="22">
        <v>1047731808.3832108</v>
      </c>
      <c r="E22" s="22">
        <v>2797925.8932595127</v>
      </c>
      <c r="F22" s="23">
        <v>102.72</v>
      </c>
      <c r="G22" s="24"/>
      <c r="H22" s="24">
        <v>9.9159000000000006</v>
      </c>
      <c r="I22" s="25">
        <f t="shared" si="2"/>
        <v>29904397.716837507</v>
      </c>
      <c r="J22" s="16"/>
      <c r="K22" s="26">
        <v>29904298.22692886</v>
      </c>
      <c r="L22" s="26"/>
      <c r="M22" s="25">
        <f t="shared" si="0"/>
        <v>29904298.22692886</v>
      </c>
      <c r="N22" s="27">
        <f t="shared" si="1"/>
        <v>-99.489908646792173</v>
      </c>
      <c r="O22" s="8" t="s">
        <v>31</v>
      </c>
    </row>
    <row r="23" spans="1:15" ht="14.45" x14ac:dyDescent="0.3">
      <c r="A23" s="20" t="s">
        <v>32</v>
      </c>
      <c r="B23" s="21" t="s">
        <v>16</v>
      </c>
      <c r="C23" s="22">
        <v>5363.5345562928842</v>
      </c>
      <c r="D23" s="22">
        <v>121925376.29730994</v>
      </c>
      <c r="E23" s="22">
        <v>0</v>
      </c>
      <c r="F23" s="23">
        <v>4.2</v>
      </c>
      <c r="G23" s="24">
        <v>0.1011</v>
      </c>
      <c r="H23" s="24"/>
      <c r="I23" s="25">
        <f t="shared" si="2"/>
        <v>12596977.685295194</v>
      </c>
      <c r="J23" s="16"/>
      <c r="K23" s="26">
        <v>12600715.410087327</v>
      </c>
      <c r="L23" s="26"/>
      <c r="M23" s="25">
        <f t="shared" si="0"/>
        <v>12600715.410087327</v>
      </c>
      <c r="N23" s="27">
        <f t="shared" si="1"/>
        <v>3737.7247921321541</v>
      </c>
      <c r="O23" s="8" t="s">
        <v>33</v>
      </c>
    </row>
    <row r="24" spans="1:15" ht="14.45" x14ac:dyDescent="0.3">
      <c r="A24" s="20" t="s">
        <v>34</v>
      </c>
      <c r="B24" s="21" t="s">
        <v>16</v>
      </c>
      <c r="C24" s="22">
        <v>23822.465915569388</v>
      </c>
      <c r="D24" s="22">
        <v>20235184.531606056</v>
      </c>
      <c r="E24" s="22">
        <v>0</v>
      </c>
      <c r="F24" s="23">
        <v>3.37</v>
      </c>
      <c r="G24" s="24">
        <v>0.12809999999999999</v>
      </c>
      <c r="H24" s="24"/>
      <c r="I24" s="25">
        <f t="shared" si="2"/>
        <v>3555507.6601243615</v>
      </c>
      <c r="J24" s="16"/>
      <c r="K24" s="26">
        <v>3555266.4479152015</v>
      </c>
      <c r="L24" s="26"/>
      <c r="M24" s="25">
        <f t="shared" si="0"/>
        <v>3555266.4479152015</v>
      </c>
      <c r="N24" s="27">
        <f t="shared" si="1"/>
        <v>-241.21220915997401</v>
      </c>
      <c r="O24" s="8" t="s">
        <v>35</v>
      </c>
    </row>
    <row r="25" spans="1:15" ht="14.45" x14ac:dyDescent="0.3">
      <c r="A25" s="20" t="s">
        <v>36</v>
      </c>
      <c r="B25" s="21" t="s">
        <v>16</v>
      </c>
      <c r="C25" s="22">
        <v>5633.3777886580874</v>
      </c>
      <c r="D25" s="22">
        <v>24560309.38825728</v>
      </c>
      <c r="E25" s="22">
        <v>0</v>
      </c>
      <c r="F25" s="23">
        <v>35.49</v>
      </c>
      <c r="G25" s="24">
        <v>2.9100000000000001E-2</v>
      </c>
      <c r="H25" s="24"/>
      <c r="I25" s="25">
        <f t="shared" si="2"/>
        <v>3113847.9358319934</v>
      </c>
      <c r="J25" s="16"/>
      <c r="K25" s="26">
        <v>3113025.4086622316</v>
      </c>
      <c r="L25" s="26"/>
      <c r="M25" s="25">
        <f t="shared" si="0"/>
        <v>3113025.4086622316</v>
      </c>
      <c r="N25" s="27">
        <f t="shared" si="1"/>
        <v>-822.52716976171359</v>
      </c>
      <c r="O25" s="8" t="s">
        <v>37</v>
      </c>
    </row>
    <row r="26" spans="1:15" ht="14.45" x14ac:dyDescent="0.3">
      <c r="A26" s="20" t="s">
        <v>38</v>
      </c>
      <c r="B26" s="21" t="s">
        <v>16</v>
      </c>
      <c r="C26" s="22">
        <v>1272.3440672406275</v>
      </c>
      <c r="D26" s="22">
        <v>19001247.814627558</v>
      </c>
      <c r="E26" s="22">
        <v>191107.45817508013</v>
      </c>
      <c r="F26" s="23">
        <v>196.16</v>
      </c>
      <c r="G26" s="24"/>
      <c r="H26" s="24">
        <v>9.7579999999999991</v>
      </c>
      <c r="I26" s="25">
        <f t="shared" si="2"/>
        <v>4859822.72363149</v>
      </c>
      <c r="J26" s="16"/>
      <c r="K26" s="26">
        <v>4859831.8141134568</v>
      </c>
      <c r="L26" s="26"/>
      <c r="M26" s="25">
        <f t="shared" si="0"/>
        <v>4859831.8141134568</v>
      </c>
      <c r="N26" s="27">
        <f t="shared" si="1"/>
        <v>9.0904819667339325</v>
      </c>
      <c r="O26" s="8" t="s">
        <v>39</v>
      </c>
    </row>
    <row r="27" spans="1:15" thickBot="1" x14ac:dyDescent="0.35">
      <c r="A27" s="20" t="s">
        <v>40</v>
      </c>
      <c r="B27" s="21" t="s">
        <v>16</v>
      </c>
      <c r="C27" s="22">
        <v>811.10631588175238</v>
      </c>
      <c r="D27" s="22">
        <v>15367777026.929979</v>
      </c>
      <c r="E27" s="22">
        <v>29637491.8621055</v>
      </c>
      <c r="F27" s="23">
        <v>1046.24</v>
      </c>
      <c r="G27" s="24"/>
      <c r="H27" s="24">
        <v>1.4927999999999999</v>
      </c>
      <c r="I27" s="25">
        <f t="shared" si="2"/>
        <v>54426190.314888582</v>
      </c>
      <c r="J27" s="16"/>
      <c r="K27" s="26">
        <v>54426454.367734663</v>
      </c>
      <c r="L27" s="26"/>
      <c r="M27" s="25">
        <f t="shared" si="0"/>
        <v>54426454.367734663</v>
      </c>
      <c r="N27" s="27">
        <f t="shared" si="1"/>
        <v>264.05284608155489</v>
      </c>
      <c r="O27" s="8" t="s">
        <v>41</v>
      </c>
    </row>
    <row r="28" spans="1:15" thickTop="1" x14ac:dyDescent="0.3">
      <c r="A28" s="16"/>
      <c r="B28" s="16"/>
      <c r="C28" s="16"/>
      <c r="D28" s="16"/>
      <c r="E28" s="17"/>
      <c r="F28" s="16"/>
      <c r="G28" s="16"/>
      <c r="H28" s="16"/>
      <c r="I28" s="30"/>
      <c r="J28" s="16"/>
      <c r="K28" s="31"/>
      <c r="L28" s="31"/>
      <c r="M28" s="16"/>
      <c r="N28" s="17"/>
    </row>
    <row r="29" spans="1:15" thickBot="1" x14ac:dyDescent="0.35">
      <c r="A29" s="32" t="s">
        <v>9</v>
      </c>
      <c r="B29" s="33"/>
      <c r="C29" s="33"/>
      <c r="D29" s="33"/>
      <c r="E29" s="34"/>
      <c r="F29" s="33"/>
      <c r="G29" s="33"/>
      <c r="H29" s="33"/>
      <c r="I29" s="35">
        <f>SUM(I15:I27)</f>
        <v>1496290940.6322145</v>
      </c>
      <c r="J29" s="33"/>
      <c r="K29" s="35">
        <f>SUM(K15:K27)</f>
        <v>1496344858.0467556</v>
      </c>
      <c r="L29" s="35">
        <f>SUM(L15:L27)</f>
        <v>0</v>
      </c>
      <c r="M29" s="35">
        <f>K29+L29</f>
        <v>1496344858.0467556</v>
      </c>
      <c r="N29" s="36">
        <f>M29-I29</f>
        <v>53917.414541006088</v>
      </c>
    </row>
    <row r="31" spans="1:15" ht="14.45" x14ac:dyDescent="0.3">
      <c r="A31" s="38" t="s">
        <v>54</v>
      </c>
      <c r="B31" s="39"/>
      <c r="C31" s="39"/>
      <c r="D31" s="39"/>
      <c r="E31" s="39"/>
      <c r="F31" s="39"/>
      <c r="G31" s="39"/>
      <c r="H31" s="39"/>
      <c r="I31" s="39"/>
    </row>
    <row r="32" spans="1:15" ht="14.45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12" x14ac:dyDescent="0.25">
      <c r="A33" s="42" t="s">
        <v>55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 spans="1:12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</row>
    <row r="35" spans="1:12" x14ac:dyDescent="0.25">
      <c r="A35" s="43" t="s">
        <v>56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</row>
    <row r="36" spans="1:12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</row>
  </sheetData>
  <mergeCells count="13">
    <mergeCell ref="G12:H12"/>
    <mergeCell ref="A33:L34"/>
    <mergeCell ref="A35:L36"/>
    <mergeCell ref="A9:N9"/>
    <mergeCell ref="B11:B12"/>
    <mergeCell ref="C11:C12"/>
    <mergeCell ref="D11:E11"/>
    <mergeCell ref="F11:H11"/>
    <mergeCell ref="I11:I12"/>
    <mergeCell ref="K11:K12"/>
    <mergeCell ref="L11:L12"/>
    <mergeCell ref="M11:M12"/>
    <mergeCell ref="N11:N12"/>
  </mergeCells>
  <dataValidations disablePrompts="1" count="1">
    <dataValidation type="list" allowBlank="1" showInputMessage="1" showErrorMessage="1" sqref="B15:B27">
      <formula1>"Customers, Connections"</formula1>
    </dataValidation>
  </dataValidations>
  <pageMargins left="0.7" right="0.62645833333333301" top="1.5" bottom="0.75" header="0.5" footer="0.3"/>
  <pageSetup scale="60" orientation="landscape" r:id="rId1"/>
  <headerFooter>
    <oddHeader>&amp;RUpdated: 2017-06-07
EB-2017-0049
Exhibit H1-1-4
Attachment 1
Page &amp;P of 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view="pageLayout" topLeftCell="B13" zoomScaleNormal="100" workbookViewId="0">
      <selection activeCell="L5" sqref="L5"/>
    </sheetView>
  </sheetViews>
  <sheetFormatPr defaultColWidth="9.140625" defaultRowHeight="15" x14ac:dyDescent="0.25"/>
  <cols>
    <col min="1" max="1" width="41.7109375" style="1" customWidth="1"/>
    <col min="2" max="2" width="12.7109375" style="1" customWidth="1"/>
    <col min="3" max="3" width="11.85546875" style="1" customWidth="1"/>
    <col min="4" max="4" width="15" style="1" customWidth="1"/>
    <col min="5" max="5" width="12.7109375" style="1" customWidth="1"/>
    <col min="6" max="8" width="10.7109375" style="1" customWidth="1"/>
    <col min="9" max="9" width="17.7109375" style="1" customWidth="1"/>
    <col min="10" max="10" width="0.85546875" style="1" customWidth="1"/>
    <col min="11" max="11" width="15" style="1" customWidth="1"/>
    <col min="12" max="12" width="13.5703125" style="1" customWidth="1"/>
    <col min="13" max="13" width="15.28515625" style="1" customWidth="1"/>
    <col min="14" max="14" width="14.140625" style="1" customWidth="1"/>
    <col min="15" max="15" width="0" style="8" hidden="1" customWidth="1"/>
    <col min="16" max="16384" width="9.140625" style="1"/>
  </cols>
  <sheetData>
    <row r="1" spans="1:15" x14ac:dyDescent="0.25">
      <c r="M1" s="2"/>
      <c r="N1" s="3"/>
      <c r="O1" s="4"/>
    </row>
    <row r="2" spans="1:15" x14ac:dyDescent="0.25">
      <c r="M2" s="2"/>
      <c r="N2" s="5"/>
      <c r="O2" s="4"/>
    </row>
    <row r="3" spans="1:15" x14ac:dyDescent="0.25">
      <c r="M3" s="2"/>
      <c r="N3" s="5"/>
      <c r="O3" s="4"/>
    </row>
    <row r="4" spans="1:15" x14ac:dyDescent="0.25">
      <c r="M4" s="2"/>
      <c r="N4" s="5"/>
      <c r="O4" s="4"/>
    </row>
    <row r="5" spans="1:15" x14ac:dyDescent="0.25">
      <c r="M5" s="2"/>
      <c r="N5" s="6"/>
      <c r="O5" s="4"/>
    </row>
    <row r="6" spans="1:15" x14ac:dyDescent="0.25">
      <c r="M6" s="2"/>
      <c r="N6" s="6"/>
      <c r="O6" s="4"/>
    </row>
    <row r="7" spans="1:15" x14ac:dyDescent="0.25">
      <c r="M7" s="2"/>
      <c r="N7" s="7"/>
    </row>
    <row r="9" spans="1:15" ht="18" x14ac:dyDescent="0.25">
      <c r="A9" s="44" t="s">
        <v>57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5" ht="15.75" thickBot="1" x14ac:dyDescent="0.3"/>
    <row r="11" spans="1:15" ht="13.5" customHeight="1" thickBot="1" x14ac:dyDescent="0.3">
      <c r="A11" s="9" t="s">
        <v>1</v>
      </c>
      <c r="B11" s="45" t="s">
        <v>2</v>
      </c>
      <c r="C11" s="47" t="s">
        <v>3</v>
      </c>
      <c r="D11" s="49" t="s">
        <v>4</v>
      </c>
      <c r="E11" s="50"/>
      <c r="F11" s="49" t="s">
        <v>5</v>
      </c>
      <c r="G11" s="51"/>
      <c r="H11" s="50"/>
      <c r="I11" s="45" t="s">
        <v>6</v>
      </c>
      <c r="J11" s="10"/>
      <c r="K11" s="45" t="s">
        <v>7</v>
      </c>
      <c r="L11" s="45" t="s">
        <v>8</v>
      </c>
      <c r="M11" s="45" t="s">
        <v>9</v>
      </c>
      <c r="N11" s="52" t="s">
        <v>10</v>
      </c>
    </row>
    <row r="12" spans="1:15" ht="39" thickBot="1" x14ac:dyDescent="0.3">
      <c r="A12" s="11"/>
      <c r="B12" s="46"/>
      <c r="C12" s="48"/>
      <c r="D12" s="12" t="s">
        <v>11</v>
      </c>
      <c r="E12" s="13" t="s">
        <v>12</v>
      </c>
      <c r="F12" s="14" t="s">
        <v>13</v>
      </c>
      <c r="G12" s="40" t="s">
        <v>14</v>
      </c>
      <c r="H12" s="41"/>
      <c r="I12" s="46"/>
      <c r="J12" s="15"/>
      <c r="K12" s="46"/>
      <c r="L12" s="46"/>
      <c r="M12" s="46"/>
      <c r="N12" s="53"/>
    </row>
    <row r="13" spans="1:15" x14ac:dyDescent="0.25">
      <c r="A13" s="16"/>
      <c r="B13" s="16"/>
      <c r="C13" s="16"/>
      <c r="D13" s="16"/>
      <c r="E13" s="17"/>
      <c r="F13" s="16"/>
      <c r="G13" s="18" t="s">
        <v>11</v>
      </c>
      <c r="H13" s="18" t="s">
        <v>12</v>
      </c>
      <c r="I13" s="19"/>
      <c r="J13" s="16"/>
      <c r="K13" s="19"/>
      <c r="L13" s="19"/>
      <c r="M13" s="19"/>
      <c r="N13" s="17"/>
    </row>
    <row r="14" spans="1:15" x14ac:dyDescent="0.25">
      <c r="A14" s="16"/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7"/>
    </row>
    <row r="15" spans="1:15" x14ac:dyDescent="0.25">
      <c r="A15" s="20" t="s">
        <v>15</v>
      </c>
      <c r="B15" s="21" t="s">
        <v>16</v>
      </c>
      <c r="C15" s="22">
        <v>231390.04036235026</v>
      </c>
      <c r="D15" s="22">
        <v>2064454438.6017888</v>
      </c>
      <c r="E15" s="22">
        <v>0</v>
      </c>
      <c r="F15" s="23">
        <v>35.85</v>
      </c>
      <c r="G15" s="24">
        <v>0</v>
      </c>
      <c r="H15" s="24"/>
      <c r="I15" s="25">
        <f>F15*C15*12+G15*D15+H15*E15</f>
        <v>99543995.363883078</v>
      </c>
      <c r="J15" s="16"/>
      <c r="K15" s="26">
        <v>99543656.141881108</v>
      </c>
      <c r="L15" s="26"/>
      <c r="M15" s="25">
        <f t="shared" ref="M15:M27" si="0">SUM(K15:L15)</f>
        <v>99543656.141881108</v>
      </c>
      <c r="N15" s="27">
        <f t="shared" ref="N15:N27" si="1">M15-I15</f>
        <v>-339.2220019698143</v>
      </c>
      <c r="O15" s="8" t="s">
        <v>17</v>
      </c>
    </row>
    <row r="16" spans="1:15" x14ac:dyDescent="0.25">
      <c r="A16" s="20" t="s">
        <v>18</v>
      </c>
      <c r="B16" s="21" t="s">
        <v>16</v>
      </c>
      <c r="C16" s="22">
        <v>453821.34749739803</v>
      </c>
      <c r="D16" s="22">
        <v>4953183920.4544001</v>
      </c>
      <c r="E16" s="22">
        <v>0</v>
      </c>
      <c r="F16" s="23">
        <v>47.06</v>
      </c>
      <c r="G16" s="24">
        <v>1.6E-2</v>
      </c>
      <c r="H16" s="24"/>
      <c r="I16" s="25">
        <f t="shared" ref="I16:I27" si="2">F16*C16*12+G16*D16+H16*E16</f>
        <v>335532934.08600104</v>
      </c>
      <c r="J16" s="16"/>
      <c r="K16" s="26">
        <v>335742988.12498158</v>
      </c>
      <c r="L16" s="26"/>
      <c r="M16" s="25">
        <f t="shared" si="0"/>
        <v>335742988.12498158</v>
      </c>
      <c r="N16" s="27">
        <f t="shared" si="1"/>
        <v>210054.03898054361</v>
      </c>
      <c r="O16" s="8" t="s">
        <v>19</v>
      </c>
    </row>
    <row r="17" spans="1:15" x14ac:dyDescent="0.25">
      <c r="A17" s="20" t="s">
        <v>20</v>
      </c>
      <c r="B17" s="21" t="s">
        <v>16</v>
      </c>
      <c r="C17" s="22">
        <v>331740.84713832877</v>
      </c>
      <c r="D17" s="22">
        <v>4456998730.7474146</v>
      </c>
      <c r="E17" s="22">
        <v>0</v>
      </c>
      <c r="F17" s="23">
        <v>107.71</v>
      </c>
      <c r="G17" s="24">
        <v>2.69E-2</v>
      </c>
      <c r="H17" s="24"/>
      <c r="I17" s="25">
        <f t="shared" si="2"/>
        <v>548674945.6003381</v>
      </c>
      <c r="J17" s="16"/>
      <c r="K17" s="26">
        <v>548503431.4117136</v>
      </c>
      <c r="L17" s="26"/>
      <c r="M17" s="25">
        <f t="shared" si="0"/>
        <v>548503431.4117136</v>
      </c>
      <c r="N17" s="27">
        <f t="shared" si="1"/>
        <v>-171514.18862450123</v>
      </c>
      <c r="O17" s="8" t="s">
        <v>21</v>
      </c>
    </row>
    <row r="18" spans="1:15" x14ac:dyDescent="0.25">
      <c r="A18" s="20" t="s">
        <v>22</v>
      </c>
      <c r="B18" s="21" t="s">
        <v>16</v>
      </c>
      <c r="C18" s="22">
        <v>150144.64691551158</v>
      </c>
      <c r="D18" s="22">
        <v>613086832.55347097</v>
      </c>
      <c r="E18" s="22">
        <v>0</v>
      </c>
      <c r="F18" s="23">
        <v>50.05</v>
      </c>
      <c r="G18" s="24">
        <v>4.3900000000000002E-2</v>
      </c>
      <c r="H18" s="24"/>
      <c r="I18" s="25">
        <f t="shared" si="2"/>
        <v>117091386.88655363</v>
      </c>
      <c r="J18" s="16"/>
      <c r="K18" s="26">
        <v>117085947.19948994</v>
      </c>
      <c r="L18" s="26"/>
      <c r="M18" s="25">
        <f t="shared" si="0"/>
        <v>117085947.19948994</v>
      </c>
      <c r="N18" s="27">
        <f t="shared" si="1"/>
        <v>-5439.6870636940002</v>
      </c>
      <c r="O18" s="8" t="s">
        <v>23</v>
      </c>
    </row>
    <row r="19" spans="1:15" ht="30" x14ac:dyDescent="0.25">
      <c r="A19" s="20" t="s">
        <v>24</v>
      </c>
      <c r="B19" s="21" t="s">
        <v>16</v>
      </c>
      <c r="C19" s="22">
        <v>88404.5881273704</v>
      </c>
      <c r="D19" s="22">
        <v>2042548312.155812</v>
      </c>
      <c r="E19" s="22">
        <v>0</v>
      </c>
      <c r="F19" s="23">
        <v>30.88</v>
      </c>
      <c r="G19" s="24">
        <v>6.3299999999999995E-2</v>
      </c>
      <c r="H19" s="24"/>
      <c r="I19" s="25">
        <f t="shared" si="2"/>
        <v>162052512.33594126</v>
      </c>
      <c r="J19" s="16"/>
      <c r="K19" s="26">
        <v>162105409.23026088</v>
      </c>
      <c r="L19" s="26"/>
      <c r="M19" s="25">
        <f t="shared" si="0"/>
        <v>162105409.23026088</v>
      </c>
      <c r="N19" s="27">
        <f t="shared" si="1"/>
        <v>52896.894319623709</v>
      </c>
      <c r="O19" s="8" t="s">
        <v>25</v>
      </c>
    </row>
    <row r="20" spans="1:15" ht="30" x14ac:dyDescent="0.25">
      <c r="A20" s="20" t="s">
        <v>26</v>
      </c>
      <c r="B20" s="21" t="s">
        <v>16</v>
      </c>
      <c r="C20" s="22">
        <v>5511.4026306134092</v>
      </c>
      <c r="D20" s="22">
        <v>2312456386.7059622</v>
      </c>
      <c r="E20" s="22">
        <v>7924744.4654453788</v>
      </c>
      <c r="F20" s="23">
        <v>106.19</v>
      </c>
      <c r="G20" s="24"/>
      <c r="H20" s="24">
        <v>17.859400000000001</v>
      </c>
      <c r="I20" s="25">
        <f t="shared" si="2"/>
        <v>148554251.45031327</v>
      </c>
      <c r="J20" s="16"/>
      <c r="K20" s="26">
        <v>148554570.91058999</v>
      </c>
      <c r="L20" s="26"/>
      <c r="M20" s="25">
        <f t="shared" si="0"/>
        <v>148554570.91058999</v>
      </c>
      <c r="N20" s="27">
        <f t="shared" si="1"/>
        <v>319.46027672290802</v>
      </c>
      <c r="O20" s="8" t="s">
        <v>27</v>
      </c>
    </row>
    <row r="21" spans="1:15" ht="30" x14ac:dyDescent="0.25">
      <c r="A21" s="20" t="s">
        <v>28</v>
      </c>
      <c r="B21" s="21" t="s">
        <v>16</v>
      </c>
      <c r="C21" s="22">
        <v>18267.97752793683</v>
      </c>
      <c r="D21" s="22">
        <v>591211185.01258004</v>
      </c>
      <c r="E21" s="22">
        <v>0</v>
      </c>
      <c r="F21" s="23">
        <v>25.1</v>
      </c>
      <c r="G21" s="24">
        <v>2.9899999999999999E-2</v>
      </c>
      <c r="H21" s="24"/>
      <c r="I21" s="25">
        <f t="shared" si="2"/>
        <v>23179529.263290714</v>
      </c>
      <c r="J21" s="16"/>
      <c r="K21" s="26">
        <v>23202627.262742706</v>
      </c>
      <c r="L21" s="26"/>
      <c r="M21" s="25">
        <f t="shared" si="0"/>
        <v>23202627.262742706</v>
      </c>
      <c r="N21" s="27">
        <f t="shared" si="1"/>
        <v>23097.999451991171</v>
      </c>
      <c r="O21" s="8" t="s">
        <v>29</v>
      </c>
    </row>
    <row r="22" spans="1:15" ht="30" x14ac:dyDescent="0.25">
      <c r="A22" s="20" t="s">
        <v>30</v>
      </c>
      <c r="B22" s="21" t="s">
        <v>16</v>
      </c>
      <c r="C22" s="22">
        <v>1762.0484215419078</v>
      </c>
      <c r="D22" s="22">
        <v>1046863807.9424136</v>
      </c>
      <c r="E22" s="22">
        <v>2787730.65546569</v>
      </c>
      <c r="F22" s="23">
        <v>105.02</v>
      </c>
      <c r="G22" s="24"/>
      <c r="H22" s="24">
        <v>10.228899999999999</v>
      </c>
      <c r="I22" s="25">
        <f t="shared" si="2"/>
        <v>30736022.004456967</v>
      </c>
      <c r="J22" s="16"/>
      <c r="K22" s="26">
        <v>30735822.637643177</v>
      </c>
      <c r="L22" s="26"/>
      <c r="M22" s="25">
        <f t="shared" si="0"/>
        <v>30735822.637643177</v>
      </c>
      <c r="N22" s="27">
        <f t="shared" si="1"/>
        <v>-199.36681379005313</v>
      </c>
      <c r="O22" s="8" t="s">
        <v>31</v>
      </c>
    </row>
    <row r="23" spans="1:15" x14ac:dyDescent="0.25">
      <c r="A23" s="20" t="s">
        <v>32</v>
      </c>
      <c r="B23" s="21" t="s">
        <v>16</v>
      </c>
      <c r="C23" s="22">
        <v>5401.0180604310008</v>
      </c>
      <c r="D23" s="22">
        <v>122674115.91243476</v>
      </c>
      <c r="E23" s="22">
        <v>0</v>
      </c>
      <c r="F23" s="23">
        <v>4.33</v>
      </c>
      <c r="G23" s="24">
        <v>0.1043</v>
      </c>
      <c r="H23" s="24"/>
      <c r="I23" s="25">
        <f t="shared" si="2"/>
        <v>13075547.18808694</v>
      </c>
      <c r="J23" s="16"/>
      <c r="K23" s="26">
        <v>13073828.989047436</v>
      </c>
      <c r="L23" s="26"/>
      <c r="M23" s="25">
        <f t="shared" si="0"/>
        <v>13073828.989047436</v>
      </c>
      <c r="N23" s="27">
        <f t="shared" si="1"/>
        <v>-1718.199039503932</v>
      </c>
      <c r="O23" s="8" t="s">
        <v>33</v>
      </c>
    </row>
    <row r="24" spans="1:15" x14ac:dyDescent="0.25">
      <c r="A24" s="20" t="s">
        <v>34</v>
      </c>
      <c r="B24" s="21" t="s">
        <v>16</v>
      </c>
      <c r="C24" s="22">
        <v>23645.348007495832</v>
      </c>
      <c r="D24" s="22">
        <v>20117347.597582716</v>
      </c>
      <c r="E24" s="22">
        <v>0</v>
      </c>
      <c r="F24" s="23">
        <v>3.57</v>
      </c>
      <c r="G24" s="24">
        <v>0.13539999999999999</v>
      </c>
      <c r="H24" s="24"/>
      <c r="I24" s="25">
        <f t="shared" si="2"/>
        <v>3736855.5733538214</v>
      </c>
      <c r="J24" s="16"/>
      <c r="K24" s="26">
        <v>3736430.6849460024</v>
      </c>
      <c r="L24" s="26"/>
      <c r="M24" s="25">
        <f t="shared" si="0"/>
        <v>3736430.6849460024</v>
      </c>
      <c r="N24" s="27">
        <f t="shared" si="1"/>
        <v>-424.88840781897306</v>
      </c>
      <c r="O24" s="8" t="s">
        <v>35</v>
      </c>
    </row>
    <row r="25" spans="1:15" ht="14.45" x14ac:dyDescent="0.3">
      <c r="A25" s="20" t="s">
        <v>36</v>
      </c>
      <c r="B25" s="21" t="s">
        <v>16</v>
      </c>
      <c r="C25" s="22">
        <v>5667.2849232014978</v>
      </c>
      <c r="D25" s="22">
        <v>24848190.087500099</v>
      </c>
      <c r="E25" s="22">
        <v>0</v>
      </c>
      <c r="F25" s="23">
        <v>36.659999999999997</v>
      </c>
      <c r="G25" s="24">
        <v>2.98E-2</v>
      </c>
      <c r="H25" s="24"/>
      <c r="I25" s="25">
        <f t="shared" si="2"/>
        <v>3233628.0480223056</v>
      </c>
      <c r="J25" s="16"/>
      <c r="K25" s="26">
        <v>3234318.4018011177</v>
      </c>
      <c r="L25" s="26"/>
      <c r="M25" s="25">
        <f t="shared" si="0"/>
        <v>3234318.4018011177</v>
      </c>
      <c r="N25" s="27">
        <f t="shared" si="1"/>
        <v>690.35377881210297</v>
      </c>
      <c r="O25" s="8" t="s">
        <v>37</v>
      </c>
    </row>
    <row r="26" spans="1:15" ht="14.45" x14ac:dyDescent="0.3">
      <c r="A26" s="20" t="s">
        <v>38</v>
      </c>
      <c r="B26" s="21" t="s">
        <v>16</v>
      </c>
      <c r="C26" s="22">
        <v>1396.2206771388733</v>
      </c>
      <c r="D26" s="22">
        <v>19766983.417463992</v>
      </c>
      <c r="E26" s="22">
        <v>198808.94105240912</v>
      </c>
      <c r="F26" s="23">
        <v>196.16</v>
      </c>
      <c r="G26" s="24"/>
      <c r="H26" s="24">
        <v>10.580299999999999</v>
      </c>
      <c r="I26" s="25">
        <f t="shared" si="2"/>
        <v>5390050.0153475404</v>
      </c>
      <c r="J26" s="16"/>
      <c r="K26" s="26">
        <v>5390057.4601783557</v>
      </c>
      <c r="L26" s="26"/>
      <c r="M26" s="25">
        <f t="shared" si="0"/>
        <v>5390057.4601783557</v>
      </c>
      <c r="N26" s="27">
        <f t="shared" si="1"/>
        <v>7.444830815307796</v>
      </c>
      <c r="O26" s="8" t="s">
        <v>39</v>
      </c>
    </row>
    <row r="27" spans="1:15" thickBot="1" x14ac:dyDescent="0.35">
      <c r="A27" s="20" t="s">
        <v>40</v>
      </c>
      <c r="B27" s="21" t="s">
        <v>16</v>
      </c>
      <c r="C27" s="22">
        <v>813.88475569876869</v>
      </c>
      <c r="D27" s="22">
        <v>15362340280.915903</v>
      </c>
      <c r="E27" s="22">
        <v>29567094.445195101</v>
      </c>
      <c r="F27" s="23">
        <v>1073.56</v>
      </c>
      <c r="G27" s="24"/>
      <c r="H27" s="24">
        <v>1.5407</v>
      </c>
      <c r="I27" s="25">
        <f t="shared" si="2"/>
        <v>56039071.831647724</v>
      </c>
      <c r="J27" s="16"/>
      <c r="K27" s="26">
        <v>56039030.632591233</v>
      </c>
      <c r="L27" s="26"/>
      <c r="M27" s="25">
        <f t="shared" si="0"/>
        <v>56039030.632591233</v>
      </c>
      <c r="N27" s="27">
        <f t="shared" si="1"/>
        <v>-41.19905649125576</v>
      </c>
      <c r="O27" s="8" t="s">
        <v>41</v>
      </c>
    </row>
    <row r="28" spans="1:15" thickTop="1" x14ac:dyDescent="0.3">
      <c r="A28" s="16"/>
      <c r="B28" s="16"/>
      <c r="C28" s="16"/>
      <c r="D28" s="16"/>
      <c r="E28" s="17"/>
      <c r="F28" s="16"/>
      <c r="G28" s="16"/>
      <c r="H28" s="16"/>
      <c r="I28" s="30"/>
      <c r="J28" s="16"/>
      <c r="K28" s="31"/>
      <c r="L28" s="31"/>
      <c r="M28" s="16"/>
      <c r="N28" s="17"/>
    </row>
    <row r="29" spans="1:15" thickBot="1" x14ac:dyDescent="0.35">
      <c r="A29" s="32" t="s">
        <v>9</v>
      </c>
      <c r="B29" s="33"/>
      <c r="C29" s="33"/>
      <c r="D29" s="33"/>
      <c r="E29" s="34"/>
      <c r="F29" s="33"/>
      <c r="G29" s="33"/>
      <c r="H29" s="33"/>
      <c r="I29" s="35">
        <f>SUM(I15:I27)</f>
        <v>1546840729.6472361</v>
      </c>
      <c r="J29" s="33"/>
      <c r="K29" s="35">
        <f>SUM(K15:K27)</f>
        <v>1546948119.087867</v>
      </c>
      <c r="L29" s="35">
        <f>SUM(L15:L27)</f>
        <v>0</v>
      </c>
      <c r="M29" s="35">
        <f>K29+L29</f>
        <v>1546948119.087867</v>
      </c>
      <c r="N29" s="36">
        <f>M29-I29</f>
        <v>107389.44063091278</v>
      </c>
    </row>
    <row r="31" spans="1:15" ht="14.45" x14ac:dyDescent="0.3">
      <c r="A31" s="38" t="s">
        <v>54</v>
      </c>
      <c r="B31" s="39"/>
      <c r="C31" s="39"/>
      <c r="D31" s="39"/>
      <c r="E31" s="39"/>
      <c r="F31" s="39"/>
      <c r="G31" s="39"/>
      <c r="H31" s="39"/>
      <c r="I31" s="39"/>
    </row>
    <row r="32" spans="1:15" ht="14.45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12" x14ac:dyDescent="0.25">
      <c r="A33" s="42" t="s">
        <v>55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 spans="1:12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</row>
    <row r="35" spans="1:12" x14ac:dyDescent="0.25">
      <c r="A35" s="43" t="s">
        <v>56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</row>
    <row r="36" spans="1:12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</row>
  </sheetData>
  <mergeCells count="13">
    <mergeCell ref="G12:H12"/>
    <mergeCell ref="A33:L34"/>
    <mergeCell ref="A35:L36"/>
    <mergeCell ref="A9:N9"/>
    <mergeCell ref="B11:B12"/>
    <mergeCell ref="C11:C12"/>
    <mergeCell ref="D11:E11"/>
    <mergeCell ref="F11:H11"/>
    <mergeCell ref="I11:I12"/>
    <mergeCell ref="K11:K12"/>
    <mergeCell ref="L11:L12"/>
    <mergeCell ref="M11:M12"/>
    <mergeCell ref="N11:N12"/>
  </mergeCells>
  <dataValidations count="1">
    <dataValidation type="list" allowBlank="1" showInputMessage="1" showErrorMessage="1" sqref="B15:B27">
      <formula1>"Customers, Connections"</formula1>
    </dataValidation>
  </dataValidations>
  <pageMargins left="0.7" right="0.62645833333333301" top="1.5" bottom="0.75" header="0.5" footer="0.3"/>
  <pageSetup scale="60" orientation="landscape" r:id="rId1"/>
  <headerFooter>
    <oddHeader>&amp;RUpdated: 2017-06-07
EB-2017-0049
Exhibit H1-1-4
Attachment 1
Page &amp;P of 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view="pageLayout" topLeftCell="A21" zoomScaleNormal="100" workbookViewId="0">
      <selection activeCell="L5" sqref="L5"/>
    </sheetView>
  </sheetViews>
  <sheetFormatPr defaultColWidth="9.140625" defaultRowHeight="15" x14ac:dyDescent="0.25"/>
  <cols>
    <col min="1" max="1" width="41.7109375" style="1" customWidth="1"/>
    <col min="2" max="2" width="12.7109375" style="1" customWidth="1"/>
    <col min="3" max="3" width="11.85546875" style="1" customWidth="1"/>
    <col min="4" max="4" width="15" style="1" customWidth="1"/>
    <col min="5" max="5" width="12.7109375" style="1" customWidth="1"/>
    <col min="6" max="8" width="10.7109375" style="1" customWidth="1"/>
    <col min="9" max="9" width="17.7109375" style="1" customWidth="1"/>
    <col min="10" max="10" width="0.85546875" style="1" customWidth="1"/>
    <col min="11" max="11" width="15" style="1" customWidth="1"/>
    <col min="12" max="12" width="13.5703125" style="1" customWidth="1"/>
    <col min="13" max="13" width="15.28515625" style="1" customWidth="1"/>
    <col min="14" max="14" width="14.140625" style="1" customWidth="1"/>
    <col min="15" max="15" width="12.7109375" style="8" hidden="1" customWidth="1"/>
    <col min="16" max="16384" width="9.140625" style="1"/>
  </cols>
  <sheetData>
    <row r="1" spans="1:15" x14ac:dyDescent="0.25">
      <c r="M1" s="2"/>
      <c r="N1" s="3"/>
      <c r="O1" s="4"/>
    </row>
    <row r="2" spans="1:15" x14ac:dyDescent="0.25">
      <c r="M2" s="2"/>
      <c r="N2" s="5"/>
      <c r="O2" s="4"/>
    </row>
    <row r="3" spans="1:15" x14ac:dyDescent="0.25">
      <c r="M3" s="2"/>
      <c r="N3" s="5"/>
      <c r="O3" s="4"/>
    </row>
    <row r="4" spans="1:15" x14ac:dyDescent="0.25">
      <c r="M4" s="2"/>
      <c r="N4" s="5"/>
      <c r="O4" s="4"/>
    </row>
    <row r="5" spans="1:15" x14ac:dyDescent="0.25">
      <c r="M5" s="2"/>
      <c r="N5" s="6"/>
      <c r="O5" s="4"/>
    </row>
    <row r="6" spans="1:15" x14ac:dyDescent="0.25">
      <c r="M6" s="2"/>
      <c r="N6" s="6"/>
      <c r="O6" s="4"/>
    </row>
    <row r="7" spans="1:15" x14ac:dyDescent="0.25">
      <c r="M7" s="2"/>
      <c r="N7" s="7"/>
    </row>
    <row r="9" spans="1:15" ht="18" x14ac:dyDescent="0.25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5" ht="15.75" thickBot="1" x14ac:dyDescent="0.3"/>
    <row r="11" spans="1:15" ht="13.5" customHeight="1" thickBot="1" x14ac:dyDescent="0.3">
      <c r="A11" s="9" t="s">
        <v>1</v>
      </c>
      <c r="B11" s="45" t="s">
        <v>2</v>
      </c>
      <c r="C11" s="47" t="s">
        <v>3</v>
      </c>
      <c r="D11" s="49" t="s">
        <v>4</v>
      </c>
      <c r="E11" s="50"/>
      <c r="F11" s="49" t="s">
        <v>5</v>
      </c>
      <c r="G11" s="51"/>
      <c r="H11" s="50"/>
      <c r="I11" s="45" t="s">
        <v>6</v>
      </c>
      <c r="J11" s="10"/>
      <c r="K11" s="45" t="s">
        <v>7</v>
      </c>
      <c r="L11" s="45" t="s">
        <v>8</v>
      </c>
      <c r="M11" s="45" t="s">
        <v>9</v>
      </c>
      <c r="N11" s="52" t="s">
        <v>10</v>
      </c>
    </row>
    <row r="12" spans="1:15" ht="39" thickBot="1" x14ac:dyDescent="0.3">
      <c r="A12" s="11"/>
      <c r="B12" s="46"/>
      <c r="C12" s="48"/>
      <c r="D12" s="12" t="s">
        <v>11</v>
      </c>
      <c r="E12" s="13" t="s">
        <v>12</v>
      </c>
      <c r="F12" s="14" t="s">
        <v>13</v>
      </c>
      <c r="G12" s="40" t="s">
        <v>14</v>
      </c>
      <c r="H12" s="41"/>
      <c r="I12" s="46"/>
      <c r="J12" s="15"/>
      <c r="K12" s="46"/>
      <c r="L12" s="46"/>
      <c r="M12" s="46"/>
      <c r="N12" s="53"/>
    </row>
    <row r="13" spans="1:15" x14ac:dyDescent="0.25">
      <c r="A13" s="16"/>
      <c r="B13" s="16"/>
      <c r="C13" s="16"/>
      <c r="D13" s="16"/>
      <c r="E13" s="17"/>
      <c r="F13" s="16"/>
      <c r="G13" s="18" t="s">
        <v>11</v>
      </c>
      <c r="H13" s="18" t="s">
        <v>12</v>
      </c>
      <c r="I13" s="19"/>
      <c r="J13" s="16"/>
      <c r="K13" s="19"/>
      <c r="L13" s="19"/>
      <c r="M13" s="19"/>
      <c r="N13" s="17"/>
    </row>
    <row r="14" spans="1:15" x14ac:dyDescent="0.25">
      <c r="A14" s="16"/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7"/>
    </row>
    <row r="15" spans="1:15" x14ac:dyDescent="0.25">
      <c r="A15" s="20" t="s">
        <v>15</v>
      </c>
      <c r="B15" s="21" t="s">
        <v>16</v>
      </c>
      <c r="C15" s="22">
        <v>234087.96276894186</v>
      </c>
      <c r="D15" s="22">
        <v>2075368926.0029292</v>
      </c>
      <c r="E15" s="22">
        <v>0</v>
      </c>
      <c r="F15" s="23">
        <v>36.67</v>
      </c>
      <c r="G15" s="24">
        <v>0</v>
      </c>
      <c r="H15" s="24"/>
      <c r="I15" s="25">
        <f>F15*C15*12+G15*D15+H15*E15</f>
        <v>103008067.13684517</v>
      </c>
      <c r="J15" s="16"/>
      <c r="K15" s="26">
        <v>103020760.08853139</v>
      </c>
      <c r="L15" s="26"/>
      <c r="M15" s="25">
        <f t="shared" ref="M15:M33" si="0">SUM(K15:L15)</f>
        <v>103020760.08853139</v>
      </c>
      <c r="N15" s="27">
        <f t="shared" ref="N15:N33" si="1">M15-I15</f>
        <v>12692.951686218381</v>
      </c>
      <c r="O15" s="8" t="s">
        <v>17</v>
      </c>
    </row>
    <row r="16" spans="1:15" x14ac:dyDescent="0.25">
      <c r="A16" s="20" t="s">
        <v>18</v>
      </c>
      <c r="B16" s="21" t="s">
        <v>16</v>
      </c>
      <c r="C16" s="22">
        <v>457608.11889556976</v>
      </c>
      <c r="D16" s="22">
        <v>4971183531.5347128</v>
      </c>
      <c r="E16" s="22">
        <v>0</v>
      </c>
      <c r="F16" s="23">
        <v>52.31</v>
      </c>
      <c r="G16" s="24">
        <v>1.1599999999999999E-2</v>
      </c>
      <c r="H16" s="24"/>
      <c r="I16" s="25">
        <f t="shared" ref="I16:I33" si="2">F16*C16*12+G16*D16+H16*E16</f>
        <v>344915497.35892975</v>
      </c>
      <c r="J16" s="16"/>
      <c r="K16" s="26">
        <v>344931272.05119318</v>
      </c>
      <c r="L16" s="26"/>
      <c r="M16" s="25">
        <f t="shared" si="0"/>
        <v>344931272.05119318</v>
      </c>
      <c r="N16" s="27">
        <f t="shared" si="1"/>
        <v>15774.692263424397</v>
      </c>
      <c r="O16" s="8" t="s">
        <v>19</v>
      </c>
    </row>
    <row r="17" spans="1:15" x14ac:dyDescent="0.25">
      <c r="A17" s="20" t="s">
        <v>20</v>
      </c>
      <c r="B17" s="21" t="s">
        <v>16</v>
      </c>
      <c r="C17" s="22">
        <v>333472.80886741431</v>
      </c>
      <c r="D17" s="22">
        <v>4425991399.5866289</v>
      </c>
      <c r="E17" s="22">
        <v>0</v>
      </c>
      <c r="F17" s="23">
        <v>118.85</v>
      </c>
      <c r="G17" s="24">
        <v>2.01E-2</v>
      </c>
      <c r="H17" s="24"/>
      <c r="I17" s="25">
        <f t="shared" si="2"/>
        <v>564561347.13839746</v>
      </c>
      <c r="J17" s="16"/>
      <c r="K17" s="26">
        <v>564790589.85015249</v>
      </c>
      <c r="L17" s="26"/>
      <c r="M17" s="25">
        <f t="shared" si="0"/>
        <v>564790589.85015249</v>
      </c>
      <c r="N17" s="27">
        <f t="shared" si="1"/>
        <v>229242.71175503731</v>
      </c>
      <c r="O17" s="8" t="s">
        <v>21</v>
      </c>
    </row>
    <row r="18" spans="1:15" x14ac:dyDescent="0.25">
      <c r="A18" s="20" t="s">
        <v>22</v>
      </c>
      <c r="B18" s="21" t="s">
        <v>16</v>
      </c>
      <c r="C18" s="22">
        <v>150445.33725800313</v>
      </c>
      <c r="D18" s="22">
        <v>605493061.29302645</v>
      </c>
      <c r="E18" s="22">
        <v>0</v>
      </c>
      <c r="F18" s="23">
        <v>55.37</v>
      </c>
      <c r="G18" s="24">
        <v>3.1699999999999999E-2</v>
      </c>
      <c r="H18" s="24"/>
      <c r="I18" s="25">
        <f t="shared" si="2"/>
        <v>119156029.93069653</v>
      </c>
      <c r="J18" s="16"/>
      <c r="K18" s="26">
        <v>119144870.2043543</v>
      </c>
      <c r="L18" s="26"/>
      <c r="M18" s="25">
        <f t="shared" si="0"/>
        <v>119144870.2043543</v>
      </c>
      <c r="N18" s="27">
        <f t="shared" si="1"/>
        <v>-11159.726342231035</v>
      </c>
      <c r="O18" s="8" t="s">
        <v>23</v>
      </c>
    </row>
    <row r="19" spans="1:15" ht="30" x14ac:dyDescent="0.25">
      <c r="A19" s="20" t="s">
        <v>24</v>
      </c>
      <c r="B19" s="21" t="s">
        <v>16</v>
      </c>
      <c r="C19" s="22">
        <v>88435.475626913962</v>
      </c>
      <c r="D19" s="22">
        <v>2017505440.047735</v>
      </c>
      <c r="E19" s="22">
        <v>0</v>
      </c>
      <c r="F19" s="23">
        <v>31.38</v>
      </c>
      <c r="G19" s="24">
        <v>6.5199999999999994E-2</v>
      </c>
      <c r="H19" s="24"/>
      <c r="I19" s="25">
        <f t="shared" si="2"/>
        <v>164842617.39318302</v>
      </c>
      <c r="J19" s="16"/>
      <c r="K19" s="26">
        <v>164770535.70554793</v>
      </c>
      <c r="L19" s="26"/>
      <c r="M19" s="25">
        <f t="shared" si="0"/>
        <v>164770535.70554793</v>
      </c>
      <c r="N19" s="27">
        <f t="shared" si="1"/>
        <v>-72081.687635093927</v>
      </c>
      <c r="O19" s="8" t="s">
        <v>25</v>
      </c>
    </row>
    <row r="20" spans="1:15" ht="30" x14ac:dyDescent="0.25">
      <c r="A20" s="20" t="s">
        <v>26</v>
      </c>
      <c r="B20" s="21" t="s">
        <v>16</v>
      </c>
      <c r="C20" s="22">
        <v>5562.8162275746108</v>
      </c>
      <c r="D20" s="22">
        <v>2301725938.5733004</v>
      </c>
      <c r="E20" s="22">
        <v>7887971.4218801269</v>
      </c>
      <c r="F20" s="23">
        <v>107.59</v>
      </c>
      <c r="G20" s="24"/>
      <c r="H20" s="24">
        <v>18.3492</v>
      </c>
      <c r="I20" s="25">
        <f t="shared" si="2"/>
        <v>151920005.98945987</v>
      </c>
      <c r="J20" s="16"/>
      <c r="K20" s="26">
        <v>151920097.36737919</v>
      </c>
      <c r="L20" s="26"/>
      <c r="M20" s="25">
        <f t="shared" si="0"/>
        <v>151920097.36737919</v>
      </c>
      <c r="N20" s="27">
        <f t="shared" si="1"/>
        <v>91.377919316291809</v>
      </c>
      <c r="O20" s="8" t="s">
        <v>27</v>
      </c>
    </row>
    <row r="21" spans="1:15" ht="30" x14ac:dyDescent="0.25">
      <c r="A21" s="20" t="s">
        <v>28</v>
      </c>
      <c r="B21" s="21" t="s">
        <v>16</v>
      </c>
      <c r="C21" s="22">
        <v>18379.672954545607</v>
      </c>
      <c r="D21" s="22">
        <v>589001013.02817416</v>
      </c>
      <c r="E21" s="22">
        <v>0</v>
      </c>
      <c r="F21" s="23">
        <v>25.55</v>
      </c>
      <c r="G21" s="24">
        <v>3.0800000000000001E-2</v>
      </c>
      <c r="H21" s="24"/>
      <c r="I21" s="25">
        <f t="shared" si="2"/>
        <v>23776438.929131448</v>
      </c>
      <c r="J21" s="16"/>
      <c r="K21" s="26">
        <v>23766125.994046085</v>
      </c>
      <c r="L21" s="26"/>
      <c r="M21" s="25">
        <f t="shared" si="0"/>
        <v>23766125.994046085</v>
      </c>
      <c r="N21" s="27">
        <f t="shared" si="1"/>
        <v>-10312.935085363686</v>
      </c>
      <c r="O21" s="8" t="s">
        <v>29</v>
      </c>
    </row>
    <row r="22" spans="1:15" ht="30" x14ac:dyDescent="0.25">
      <c r="A22" s="20" t="s">
        <v>30</v>
      </c>
      <c r="B22" s="21" t="s">
        <v>16</v>
      </c>
      <c r="C22" s="22">
        <v>1772.2414314449743</v>
      </c>
      <c r="D22" s="22">
        <v>1043858332.8900424</v>
      </c>
      <c r="E22" s="22">
        <v>2771740.1652700678</v>
      </c>
      <c r="F22" s="23">
        <v>106.68</v>
      </c>
      <c r="G22" s="24"/>
      <c r="H22" s="24">
        <v>10.5113</v>
      </c>
      <c r="I22" s="25">
        <f t="shared" si="2"/>
        <v>31403344.990081862</v>
      </c>
      <c r="J22" s="16"/>
      <c r="K22" s="26">
        <v>31403265.9318267</v>
      </c>
      <c r="L22" s="26"/>
      <c r="M22" s="25">
        <f t="shared" si="0"/>
        <v>31403265.9318267</v>
      </c>
      <c r="N22" s="27">
        <f t="shared" si="1"/>
        <v>-79.058255162090063</v>
      </c>
      <c r="O22" s="8" t="s">
        <v>31</v>
      </c>
    </row>
    <row r="23" spans="1:15" x14ac:dyDescent="0.25">
      <c r="A23" s="20" t="s">
        <v>32</v>
      </c>
      <c r="B23" s="21" t="s">
        <v>16</v>
      </c>
      <c r="C23" s="22">
        <v>5444.6490150307964</v>
      </c>
      <c r="D23" s="22">
        <v>132827621.22802433</v>
      </c>
      <c r="E23" s="22">
        <v>0</v>
      </c>
      <c r="F23" s="23">
        <v>4.7699999999999996</v>
      </c>
      <c r="G23" s="24">
        <v>0.1069</v>
      </c>
      <c r="H23" s="24"/>
      <c r="I23" s="25">
        <f t="shared" si="2"/>
        <v>14510924.418896163</v>
      </c>
      <c r="J23" s="16"/>
      <c r="K23" s="26">
        <v>14514895.51722963</v>
      </c>
      <c r="L23" s="26"/>
      <c r="M23" s="25">
        <f t="shared" si="0"/>
        <v>14514895.51722963</v>
      </c>
      <c r="N23" s="27">
        <f t="shared" si="1"/>
        <v>3971.0983334667981</v>
      </c>
      <c r="O23" s="8" t="s">
        <v>33</v>
      </c>
    </row>
    <row r="24" spans="1:15" x14ac:dyDescent="0.25">
      <c r="A24" s="20" t="s">
        <v>34</v>
      </c>
      <c r="B24" s="21" t="s">
        <v>16</v>
      </c>
      <c r="C24" s="22">
        <v>23719.45530587027</v>
      </c>
      <c r="D24" s="22">
        <v>20598750.878018189</v>
      </c>
      <c r="E24" s="22">
        <v>0</v>
      </c>
      <c r="F24" s="23">
        <v>3.72</v>
      </c>
      <c r="G24" s="24">
        <v>0.13830000000000001</v>
      </c>
      <c r="H24" s="24"/>
      <c r="I24" s="25">
        <f t="shared" si="2"/>
        <v>3907643.7312839646</v>
      </c>
      <c r="J24" s="16"/>
      <c r="K24" s="26">
        <v>3906977.6990712564</v>
      </c>
      <c r="L24" s="26"/>
      <c r="M24" s="25">
        <f t="shared" si="0"/>
        <v>3906977.6990712564</v>
      </c>
      <c r="N24" s="27">
        <f t="shared" si="1"/>
        <v>-666.03221270814538</v>
      </c>
      <c r="O24" s="8" t="s">
        <v>35</v>
      </c>
    </row>
    <row r="25" spans="1:15" ht="14.45" x14ac:dyDescent="0.3">
      <c r="A25" s="20" t="s">
        <v>36</v>
      </c>
      <c r="B25" s="21" t="s">
        <v>16</v>
      </c>
      <c r="C25" s="22">
        <v>5944.4784787599256</v>
      </c>
      <c r="D25" s="22">
        <v>26193559.42241893</v>
      </c>
      <c r="E25" s="22">
        <v>0</v>
      </c>
      <c r="F25" s="23">
        <v>37.369999999999997</v>
      </c>
      <c r="G25" s="24">
        <v>3.0300000000000001E-2</v>
      </c>
      <c r="H25" s="24"/>
      <c r="I25" s="25">
        <f t="shared" si="2"/>
        <v>3459406.7795143947</v>
      </c>
      <c r="J25" s="16"/>
      <c r="K25" s="26">
        <v>3458576.8835043935</v>
      </c>
      <c r="L25" s="26"/>
      <c r="M25" s="25">
        <f t="shared" si="0"/>
        <v>3458576.8835043935</v>
      </c>
      <c r="N25" s="27">
        <f t="shared" si="1"/>
        <v>-829.89601000119001</v>
      </c>
      <c r="O25" s="8" t="s">
        <v>37</v>
      </c>
    </row>
    <row r="26" spans="1:15" ht="14.45" x14ac:dyDescent="0.3">
      <c r="A26" s="20" t="s">
        <v>38</v>
      </c>
      <c r="B26" s="21" t="s">
        <v>16</v>
      </c>
      <c r="C26" s="22">
        <v>1507.6798537044374</v>
      </c>
      <c r="D26" s="22">
        <v>20331529.690681852</v>
      </c>
      <c r="E26" s="22">
        <v>204486.93674771281</v>
      </c>
      <c r="F26" s="23">
        <v>196.16</v>
      </c>
      <c r="G26" s="24"/>
      <c r="H26" s="24">
        <v>11.327400000000001</v>
      </c>
      <c r="I26" s="25">
        <f t="shared" si="2"/>
        <v>5865263.0885479907</v>
      </c>
      <c r="J26" s="16"/>
      <c r="K26" s="26">
        <v>5865263.9024956245</v>
      </c>
      <c r="L26" s="26"/>
      <c r="M26" s="25">
        <f t="shared" si="0"/>
        <v>5865263.9024956245</v>
      </c>
      <c r="N26" s="27">
        <f t="shared" si="1"/>
        <v>0.81394763384014368</v>
      </c>
      <c r="O26" s="8" t="s">
        <v>39</v>
      </c>
    </row>
    <row r="27" spans="1:15" ht="14.45" x14ac:dyDescent="0.3">
      <c r="A27" s="20" t="s">
        <v>40</v>
      </c>
      <c r="B27" s="21" t="s">
        <v>16</v>
      </c>
      <c r="C27" s="22">
        <v>824.65476900801764</v>
      </c>
      <c r="D27" s="22">
        <v>15132132885.401991</v>
      </c>
      <c r="E27" s="22">
        <v>29457614.892848302</v>
      </c>
      <c r="F27" s="23">
        <v>1085.9000000000001</v>
      </c>
      <c r="G27" s="24"/>
      <c r="H27" s="24">
        <v>1.5849</v>
      </c>
      <c r="I27" s="25">
        <f t="shared" si="2"/>
        <v>57433285.207664952</v>
      </c>
      <c r="J27" s="16"/>
      <c r="K27" s="26">
        <v>57433583.139736325</v>
      </c>
      <c r="L27" s="26"/>
      <c r="M27" s="25">
        <f t="shared" si="0"/>
        <v>57433583.139736325</v>
      </c>
      <c r="N27" s="27">
        <f t="shared" si="1"/>
        <v>297.93207137286663</v>
      </c>
      <c r="O27" s="28" t="s">
        <v>41</v>
      </c>
    </row>
    <row r="28" spans="1:15" x14ac:dyDescent="0.25">
      <c r="A28" s="20" t="s">
        <v>42</v>
      </c>
      <c r="B28" s="21" t="s">
        <v>16</v>
      </c>
      <c r="C28" s="22">
        <v>15311.903572352236</v>
      </c>
      <c r="D28" s="22">
        <v>92804244.895154864</v>
      </c>
      <c r="E28" s="22">
        <v>0</v>
      </c>
      <c r="F28" s="23">
        <v>30.78</v>
      </c>
      <c r="G28" s="24"/>
      <c r="H28" s="24"/>
      <c r="I28" s="25">
        <f t="shared" si="2"/>
        <v>5655604.7034840221</v>
      </c>
      <c r="J28" s="16"/>
      <c r="K28" s="26">
        <v>5655930.920425741</v>
      </c>
      <c r="L28" s="26"/>
      <c r="M28" s="25">
        <f t="shared" si="0"/>
        <v>5655930.920425741</v>
      </c>
      <c r="N28" s="27">
        <f t="shared" si="1"/>
        <v>326.21694171894342</v>
      </c>
      <c r="O28" s="29" t="s">
        <v>43</v>
      </c>
    </row>
    <row r="29" spans="1:15" ht="30" x14ac:dyDescent="0.25">
      <c r="A29" s="20" t="s">
        <v>44</v>
      </c>
      <c r="B29" s="21" t="s">
        <v>16</v>
      </c>
      <c r="C29" s="22">
        <v>1338.5189081990445</v>
      </c>
      <c r="D29" s="22">
        <v>43284078.687074944</v>
      </c>
      <c r="E29" s="22">
        <v>0</v>
      </c>
      <c r="F29" s="23">
        <v>30.26</v>
      </c>
      <c r="G29" s="24">
        <v>1.7399999999999999E-2</v>
      </c>
      <c r="H29" s="24"/>
      <c r="I29" s="25">
        <f t="shared" si="2"/>
        <v>1239185.9551003412</v>
      </c>
      <c r="J29" s="16"/>
      <c r="K29" s="26">
        <v>1239832.4700472814</v>
      </c>
      <c r="L29" s="26"/>
      <c r="M29" s="25">
        <f t="shared" si="0"/>
        <v>1239832.4700472814</v>
      </c>
      <c r="N29" s="27">
        <f t="shared" si="1"/>
        <v>646.51494694012217</v>
      </c>
      <c r="O29" s="29" t="s">
        <v>45</v>
      </c>
    </row>
    <row r="30" spans="1:15" ht="30" x14ac:dyDescent="0.25">
      <c r="A30" s="20" t="s">
        <v>46</v>
      </c>
      <c r="B30" s="21" t="s">
        <v>16</v>
      </c>
      <c r="C30" s="22">
        <v>193.59999999999997</v>
      </c>
      <c r="D30" s="22">
        <v>142271592.49812493</v>
      </c>
      <c r="E30" s="22">
        <v>410748.84242995875</v>
      </c>
      <c r="F30" s="23">
        <v>207.78</v>
      </c>
      <c r="G30" s="24"/>
      <c r="H30" s="24">
        <v>3.8268</v>
      </c>
      <c r="I30" s="25">
        <f t="shared" si="2"/>
        <v>2054568.1662109662</v>
      </c>
      <c r="J30" s="16"/>
      <c r="K30" s="26">
        <v>2054546.6312954556</v>
      </c>
      <c r="L30" s="26"/>
      <c r="M30" s="25">
        <f t="shared" si="0"/>
        <v>2054546.6312954556</v>
      </c>
      <c r="N30" s="27">
        <f t="shared" si="1"/>
        <v>-21.534915510565042</v>
      </c>
      <c r="O30" s="29" t="s">
        <v>47</v>
      </c>
    </row>
    <row r="31" spans="1:15" x14ac:dyDescent="0.25">
      <c r="A31" s="20" t="s">
        <v>48</v>
      </c>
      <c r="B31" s="21" t="s">
        <v>16</v>
      </c>
      <c r="C31" s="22">
        <v>37768.854836221115</v>
      </c>
      <c r="D31" s="22">
        <v>287240418.77598774</v>
      </c>
      <c r="E31" s="22">
        <v>0</v>
      </c>
      <c r="F31" s="23">
        <v>40.43</v>
      </c>
      <c r="G31" s="24"/>
      <c r="H31" s="24"/>
      <c r="I31" s="25">
        <f t="shared" si="2"/>
        <v>18323937.612341039</v>
      </c>
      <c r="J31" s="16"/>
      <c r="K31" s="26">
        <v>18323499.909622308</v>
      </c>
      <c r="L31" s="26"/>
      <c r="M31" s="25">
        <f t="shared" si="0"/>
        <v>18323499.909622308</v>
      </c>
      <c r="N31" s="27">
        <f t="shared" si="1"/>
        <v>-437.70271873101592</v>
      </c>
      <c r="O31" s="29" t="s">
        <v>49</v>
      </c>
    </row>
    <row r="32" spans="1:15" ht="30" x14ac:dyDescent="0.25">
      <c r="A32" s="20" t="s">
        <v>50</v>
      </c>
      <c r="B32" s="21" t="s">
        <v>16</v>
      </c>
      <c r="C32" s="22">
        <v>4338.8425960310306</v>
      </c>
      <c r="D32" s="22">
        <v>103513037.30056511</v>
      </c>
      <c r="E32" s="22">
        <v>0</v>
      </c>
      <c r="F32" s="23">
        <v>40.92</v>
      </c>
      <c r="G32" s="24">
        <v>1.8800000000000001E-2</v>
      </c>
      <c r="H32" s="24"/>
      <c r="I32" s="25">
        <f t="shared" si="2"/>
        <v>4076590.3696057014</v>
      </c>
      <c r="J32" s="16"/>
      <c r="K32" s="26">
        <v>4072970.5370879783</v>
      </c>
      <c r="L32" s="26"/>
      <c r="M32" s="25">
        <f t="shared" si="0"/>
        <v>4072970.5370879783</v>
      </c>
      <c r="N32" s="27">
        <f t="shared" si="1"/>
        <v>-3619.8325177230872</v>
      </c>
      <c r="O32" s="29" t="s">
        <v>51</v>
      </c>
    </row>
    <row r="33" spans="1:15" ht="30" x14ac:dyDescent="0.25">
      <c r="A33" s="20" t="s">
        <v>52</v>
      </c>
      <c r="B33" s="21" t="s">
        <v>16</v>
      </c>
      <c r="C33" s="22">
        <v>364.81491330236395</v>
      </c>
      <c r="D33" s="22">
        <v>235941130.23110026</v>
      </c>
      <c r="E33" s="22">
        <v>663644.2019348524</v>
      </c>
      <c r="F33" s="23">
        <v>206.23</v>
      </c>
      <c r="G33" s="24"/>
      <c r="H33" s="24">
        <v>5.0842000000000001</v>
      </c>
      <c r="I33" s="25">
        <f t="shared" si="2"/>
        <v>4276929.2063213345</v>
      </c>
      <c r="J33" s="16"/>
      <c r="K33" s="26">
        <v>4276927.7411161382</v>
      </c>
      <c r="L33" s="26"/>
      <c r="M33" s="25">
        <f t="shared" si="0"/>
        <v>4276927.7411161382</v>
      </c>
      <c r="N33" s="27">
        <f t="shared" si="1"/>
        <v>-1.4652051962912083</v>
      </c>
      <c r="O33" s="29" t="s">
        <v>53</v>
      </c>
    </row>
    <row r="34" spans="1:15" ht="15.75" thickBot="1" x14ac:dyDescent="0.3">
      <c r="A34" s="20"/>
      <c r="B34" s="21"/>
      <c r="C34" s="22"/>
      <c r="D34" s="22"/>
      <c r="E34" s="22"/>
      <c r="F34" s="23"/>
      <c r="G34" s="24"/>
      <c r="H34" s="24"/>
      <c r="I34" s="25"/>
      <c r="J34" s="16"/>
      <c r="K34" s="26"/>
      <c r="L34" s="26"/>
      <c r="M34" s="25"/>
      <c r="N34" s="27"/>
      <c r="O34" s="28"/>
    </row>
    <row r="35" spans="1:15" ht="15.75" thickTop="1" x14ac:dyDescent="0.25">
      <c r="A35" s="16"/>
      <c r="B35" s="16"/>
      <c r="C35" s="16"/>
      <c r="D35" s="16"/>
      <c r="E35" s="17"/>
      <c r="F35" s="16"/>
      <c r="G35" s="16"/>
      <c r="H35" s="16"/>
      <c r="I35" s="30"/>
      <c r="J35" s="16"/>
      <c r="K35" s="31"/>
      <c r="L35" s="31"/>
      <c r="M35" s="16"/>
      <c r="N35" s="17"/>
      <c r="O35" s="28"/>
    </row>
    <row r="36" spans="1:15" ht="15.75" thickBot="1" x14ac:dyDescent="0.3">
      <c r="A36" s="32" t="s">
        <v>9</v>
      </c>
      <c r="B36" s="33"/>
      <c r="C36" s="33"/>
      <c r="D36" s="33"/>
      <c r="E36" s="34"/>
      <c r="F36" s="33"/>
      <c r="G36" s="33"/>
      <c r="H36" s="33"/>
      <c r="I36" s="35">
        <f>SUM(I15:I35)</f>
        <v>1624386688.1056955</v>
      </c>
      <c r="J36" s="33"/>
      <c r="K36" s="35">
        <f>SUM(K15:K34)</f>
        <v>1624550522.5446627</v>
      </c>
      <c r="L36" s="35">
        <f>SUM(L15:L34)</f>
        <v>0</v>
      </c>
      <c r="M36" s="35">
        <f>K36+L36</f>
        <v>1624550522.5446627</v>
      </c>
      <c r="N36" s="36">
        <f>M36-I36</f>
        <v>163834.43896722794</v>
      </c>
      <c r="O36" s="28"/>
    </row>
    <row r="37" spans="1:15" x14ac:dyDescent="0.25">
      <c r="O37" s="37"/>
    </row>
    <row r="38" spans="1:15" x14ac:dyDescent="0.25">
      <c r="A38" s="38" t="s">
        <v>54</v>
      </c>
      <c r="B38" s="39"/>
      <c r="C38" s="39"/>
      <c r="D38" s="39"/>
      <c r="E38" s="39"/>
      <c r="F38" s="39"/>
      <c r="G38" s="39"/>
      <c r="H38" s="39"/>
      <c r="I38" s="39"/>
    </row>
    <row r="39" spans="1:15" x14ac:dyDescent="0.25">
      <c r="A39" s="39"/>
      <c r="B39" s="39"/>
      <c r="C39" s="39"/>
      <c r="D39" s="39"/>
      <c r="E39" s="39"/>
      <c r="F39" s="39"/>
      <c r="G39" s="39"/>
      <c r="H39" s="39"/>
      <c r="I39" s="39"/>
    </row>
    <row r="40" spans="1:15" x14ac:dyDescent="0.25">
      <c r="A40" s="42" t="s">
        <v>55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spans="1:15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spans="1:15" x14ac:dyDescent="0.25">
      <c r="A42" s="43" t="s">
        <v>56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</row>
    <row r="43" spans="1:15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</row>
  </sheetData>
  <mergeCells count="13">
    <mergeCell ref="G12:H12"/>
    <mergeCell ref="A40:L41"/>
    <mergeCell ref="A42:L43"/>
    <mergeCell ref="A9:N9"/>
    <mergeCell ref="B11:B12"/>
    <mergeCell ref="C11:C12"/>
    <mergeCell ref="D11:E11"/>
    <mergeCell ref="F11:H11"/>
    <mergeCell ref="I11:I12"/>
    <mergeCell ref="K11:K12"/>
    <mergeCell ref="L11:L12"/>
    <mergeCell ref="M11:M12"/>
    <mergeCell ref="N11:N12"/>
  </mergeCells>
  <dataValidations count="1">
    <dataValidation type="list" allowBlank="1" showInputMessage="1" showErrorMessage="1" sqref="B15:B34">
      <formula1>"Customers, Connections"</formula1>
    </dataValidation>
  </dataValidations>
  <pageMargins left="0.7" right="0.62645833333333301" top="1.5" bottom="0.75" header="0.5" footer="0.3"/>
  <pageSetup scale="60" orientation="landscape" r:id="rId1"/>
  <headerFooter>
    <oddHeader>&amp;RUpdated: 2017-06-07
EB-2017-0049
Exhibit H1-1-4
Attachment 1
Page &amp;P of 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view="pageLayout" topLeftCell="A16" zoomScaleNormal="100" workbookViewId="0">
      <selection activeCell="L5" sqref="L5"/>
    </sheetView>
  </sheetViews>
  <sheetFormatPr defaultColWidth="9.140625" defaultRowHeight="15" x14ac:dyDescent="0.25"/>
  <cols>
    <col min="1" max="1" width="41.7109375" style="1" customWidth="1"/>
    <col min="2" max="2" width="12.7109375" style="1" customWidth="1"/>
    <col min="3" max="3" width="11.85546875" style="1" customWidth="1"/>
    <col min="4" max="4" width="15" style="1" customWidth="1"/>
    <col min="5" max="5" width="12.7109375" style="1" customWidth="1"/>
    <col min="6" max="8" width="10.7109375" style="1" customWidth="1"/>
    <col min="9" max="9" width="17.7109375" style="1" customWidth="1"/>
    <col min="10" max="10" width="0.85546875" style="1" customWidth="1"/>
    <col min="11" max="11" width="15" style="1" customWidth="1"/>
    <col min="12" max="12" width="13.5703125" style="1" customWidth="1"/>
    <col min="13" max="13" width="15.28515625" style="1" customWidth="1"/>
    <col min="14" max="14" width="14.140625" style="1" customWidth="1"/>
    <col min="15" max="15" width="12.7109375" style="8" hidden="1" customWidth="1"/>
    <col min="16" max="16384" width="9.140625" style="1"/>
  </cols>
  <sheetData>
    <row r="1" spans="1:15" x14ac:dyDescent="0.25">
      <c r="M1" s="2"/>
      <c r="N1" s="3"/>
      <c r="O1" s="4"/>
    </row>
    <row r="2" spans="1:15" x14ac:dyDescent="0.25">
      <c r="M2" s="2"/>
      <c r="N2" s="5"/>
      <c r="O2" s="4"/>
    </row>
    <row r="3" spans="1:15" x14ac:dyDescent="0.25">
      <c r="M3" s="2"/>
      <c r="N3" s="5"/>
      <c r="O3" s="4"/>
    </row>
    <row r="4" spans="1:15" x14ac:dyDescent="0.25">
      <c r="M4" s="2"/>
      <c r="N4" s="5"/>
      <c r="O4" s="4"/>
    </row>
    <row r="5" spans="1:15" x14ac:dyDescent="0.25">
      <c r="M5" s="2"/>
      <c r="N5" s="6"/>
      <c r="O5" s="4"/>
    </row>
    <row r="6" spans="1:15" x14ac:dyDescent="0.25">
      <c r="M6" s="2"/>
      <c r="N6" s="6"/>
      <c r="O6" s="4"/>
    </row>
    <row r="7" spans="1:15" x14ac:dyDescent="0.25">
      <c r="M7" s="2"/>
      <c r="N7" s="7"/>
    </row>
    <row r="9" spans="1:15" ht="18" x14ac:dyDescent="0.25">
      <c r="A9" s="44" t="s">
        <v>60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5" ht="15.75" thickBot="1" x14ac:dyDescent="0.3"/>
    <row r="11" spans="1:15" ht="13.5" customHeight="1" thickBot="1" x14ac:dyDescent="0.3">
      <c r="A11" s="9" t="s">
        <v>1</v>
      </c>
      <c r="B11" s="45" t="s">
        <v>2</v>
      </c>
      <c r="C11" s="47" t="s">
        <v>3</v>
      </c>
      <c r="D11" s="49" t="s">
        <v>4</v>
      </c>
      <c r="E11" s="50"/>
      <c r="F11" s="49" t="s">
        <v>5</v>
      </c>
      <c r="G11" s="51"/>
      <c r="H11" s="50"/>
      <c r="I11" s="45" t="s">
        <v>6</v>
      </c>
      <c r="J11" s="10"/>
      <c r="K11" s="45" t="s">
        <v>7</v>
      </c>
      <c r="L11" s="45" t="s">
        <v>8</v>
      </c>
      <c r="M11" s="45" t="s">
        <v>9</v>
      </c>
      <c r="N11" s="52" t="s">
        <v>10</v>
      </c>
    </row>
    <row r="12" spans="1:15" ht="39" thickBot="1" x14ac:dyDescent="0.3">
      <c r="A12" s="11"/>
      <c r="B12" s="46"/>
      <c r="C12" s="48"/>
      <c r="D12" s="12" t="s">
        <v>11</v>
      </c>
      <c r="E12" s="13" t="s">
        <v>12</v>
      </c>
      <c r="F12" s="14" t="s">
        <v>13</v>
      </c>
      <c r="G12" s="40" t="s">
        <v>14</v>
      </c>
      <c r="H12" s="41"/>
      <c r="I12" s="46"/>
      <c r="J12" s="15"/>
      <c r="K12" s="46"/>
      <c r="L12" s="46"/>
      <c r="M12" s="46"/>
      <c r="N12" s="53"/>
    </row>
    <row r="13" spans="1:15" x14ac:dyDescent="0.25">
      <c r="A13" s="16"/>
      <c r="B13" s="16"/>
      <c r="C13" s="16"/>
      <c r="D13" s="16"/>
      <c r="E13" s="17"/>
      <c r="F13" s="16"/>
      <c r="G13" s="18" t="s">
        <v>11</v>
      </c>
      <c r="H13" s="18" t="s">
        <v>12</v>
      </c>
      <c r="I13" s="19"/>
      <c r="J13" s="16"/>
      <c r="K13" s="19"/>
      <c r="L13" s="19"/>
      <c r="M13" s="19"/>
      <c r="N13" s="17"/>
    </row>
    <row r="14" spans="1:15" x14ac:dyDescent="0.25">
      <c r="A14" s="16"/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7"/>
    </row>
    <row r="15" spans="1:15" x14ac:dyDescent="0.25">
      <c r="A15" s="20" t="s">
        <v>15</v>
      </c>
      <c r="B15" s="21" t="s">
        <v>16</v>
      </c>
      <c r="C15" s="22">
        <v>236736.51410973314</v>
      </c>
      <c r="D15" s="22">
        <v>2090411222.6667547</v>
      </c>
      <c r="E15" s="22">
        <v>0</v>
      </c>
      <c r="F15" s="23">
        <v>37.369999999999997</v>
      </c>
      <c r="G15" s="24">
        <v>0</v>
      </c>
      <c r="H15" s="24"/>
      <c r="I15" s="25">
        <f>F15*C15*12+G15*D15+H15*E15</f>
        <v>106162122.38736871</v>
      </c>
      <c r="J15" s="16"/>
      <c r="K15" s="26">
        <v>106164240.14111581</v>
      </c>
      <c r="L15" s="26"/>
      <c r="M15" s="25">
        <f t="shared" ref="M15:M33" si="0">SUM(K15:L15)</f>
        <v>106164240.14111581</v>
      </c>
      <c r="N15" s="27">
        <f t="shared" ref="N15:N33" si="1">M15-I15</f>
        <v>2117.7537471055984</v>
      </c>
      <c r="O15" s="8" t="s">
        <v>17</v>
      </c>
    </row>
    <row r="16" spans="1:15" x14ac:dyDescent="0.25">
      <c r="A16" s="20" t="s">
        <v>18</v>
      </c>
      <c r="B16" s="21" t="s">
        <v>16</v>
      </c>
      <c r="C16" s="22">
        <v>461272.03919284471</v>
      </c>
      <c r="D16" s="22">
        <v>4997679120.0159273</v>
      </c>
      <c r="E16" s="22">
        <v>0</v>
      </c>
      <c r="F16" s="23">
        <v>58.26</v>
      </c>
      <c r="G16" s="24">
        <v>6.6E-3</v>
      </c>
      <c r="H16" s="24"/>
      <c r="I16" s="25">
        <f t="shared" ref="I16:I33" si="2">F16*C16*12+G16*D16+H16*E16</f>
        <v>355469190.23260671</v>
      </c>
      <c r="J16" s="16"/>
      <c r="K16" s="26">
        <v>355379976.63994098</v>
      </c>
      <c r="L16" s="26"/>
      <c r="M16" s="25">
        <f t="shared" si="0"/>
        <v>355379976.63994098</v>
      </c>
      <c r="N16" s="27">
        <f t="shared" si="1"/>
        <v>-89213.592665731907</v>
      </c>
      <c r="O16" s="8" t="s">
        <v>19</v>
      </c>
    </row>
    <row r="17" spans="1:15" x14ac:dyDescent="0.25">
      <c r="A17" s="20" t="s">
        <v>20</v>
      </c>
      <c r="B17" s="21" t="s">
        <v>16</v>
      </c>
      <c r="C17" s="22">
        <v>335222.50993507612</v>
      </c>
      <c r="D17" s="22">
        <v>4408437097.5753651</v>
      </c>
      <c r="E17" s="22">
        <v>0</v>
      </c>
      <c r="F17" s="23">
        <v>131.71</v>
      </c>
      <c r="G17" s="24">
        <v>1.17E-2</v>
      </c>
      <c r="H17" s="24"/>
      <c r="I17" s="25">
        <f t="shared" si="2"/>
        <v>581404595.44421828</v>
      </c>
      <c r="J17" s="16"/>
      <c r="K17" s="26">
        <v>581580778.73815668</v>
      </c>
      <c r="L17" s="26"/>
      <c r="M17" s="25">
        <f t="shared" si="0"/>
        <v>581580778.73815668</v>
      </c>
      <c r="N17" s="27">
        <f t="shared" si="1"/>
        <v>176183.29393839836</v>
      </c>
      <c r="O17" s="8" t="s">
        <v>21</v>
      </c>
    </row>
    <row r="18" spans="1:15" x14ac:dyDescent="0.25">
      <c r="A18" s="20" t="s">
        <v>22</v>
      </c>
      <c r="B18" s="21" t="s">
        <v>16</v>
      </c>
      <c r="C18" s="22">
        <v>150700.60943742251</v>
      </c>
      <c r="D18" s="22">
        <v>600089302.38284874</v>
      </c>
      <c r="E18" s="22">
        <v>0</v>
      </c>
      <c r="F18" s="23">
        <v>61.48</v>
      </c>
      <c r="G18" s="24">
        <v>1.84E-2</v>
      </c>
      <c r="H18" s="24"/>
      <c r="I18" s="25">
        <f t="shared" si="2"/>
        <v>122222524.78239724</v>
      </c>
      <c r="J18" s="16"/>
      <c r="K18" s="26">
        <v>122224044.72160347</v>
      </c>
      <c r="L18" s="26"/>
      <c r="M18" s="25">
        <f t="shared" si="0"/>
        <v>122224044.72160347</v>
      </c>
      <c r="N18" s="27">
        <f t="shared" si="1"/>
        <v>1519.9392062276602</v>
      </c>
      <c r="O18" s="8" t="s">
        <v>23</v>
      </c>
    </row>
    <row r="19" spans="1:15" ht="28.9" x14ac:dyDescent="0.3">
      <c r="A19" s="20" t="s">
        <v>24</v>
      </c>
      <c r="B19" s="21" t="s">
        <v>16</v>
      </c>
      <c r="C19" s="22">
        <v>88514.58987596113</v>
      </c>
      <c r="D19" s="22">
        <v>1999481404.7088983</v>
      </c>
      <c r="E19" s="22">
        <v>0</v>
      </c>
      <c r="F19" s="23">
        <v>31.94</v>
      </c>
      <c r="G19" s="24">
        <v>6.7000000000000004E-2</v>
      </c>
      <c r="H19" s="24"/>
      <c r="I19" s="25">
        <f t="shared" si="2"/>
        <v>167891126.12315458</v>
      </c>
      <c r="J19" s="16"/>
      <c r="K19" s="26">
        <v>167860401.92218959</v>
      </c>
      <c r="L19" s="26"/>
      <c r="M19" s="25">
        <f t="shared" si="0"/>
        <v>167860401.92218959</v>
      </c>
      <c r="N19" s="27">
        <f t="shared" si="1"/>
        <v>-30724.200964987278</v>
      </c>
      <c r="O19" s="8" t="s">
        <v>25</v>
      </c>
    </row>
    <row r="20" spans="1:15" ht="30" x14ac:dyDescent="0.25">
      <c r="A20" s="20" t="s">
        <v>26</v>
      </c>
      <c r="B20" s="21" t="s">
        <v>16</v>
      </c>
      <c r="C20" s="22">
        <v>5611.935954531652</v>
      </c>
      <c r="D20" s="22">
        <v>2296967926.5153522</v>
      </c>
      <c r="E20" s="22">
        <v>7871665.8042090014</v>
      </c>
      <c r="F20" s="23">
        <v>109.21</v>
      </c>
      <c r="G20" s="24"/>
      <c r="H20" s="24">
        <v>18.827999999999999</v>
      </c>
      <c r="I20" s="25">
        <f t="shared" si="2"/>
        <v>155562278.06877989</v>
      </c>
      <c r="J20" s="16"/>
      <c r="K20" s="26">
        <v>155562621.65054736</v>
      </c>
      <c r="L20" s="26"/>
      <c r="M20" s="25">
        <f t="shared" si="0"/>
        <v>155562621.65054736</v>
      </c>
      <c r="N20" s="27">
        <f t="shared" si="1"/>
        <v>343.58176746964455</v>
      </c>
      <c r="O20" s="8" t="s">
        <v>27</v>
      </c>
    </row>
    <row r="21" spans="1:15" ht="30" x14ac:dyDescent="0.25">
      <c r="A21" s="20" t="s">
        <v>28</v>
      </c>
      <c r="B21" s="21" t="s">
        <v>16</v>
      </c>
      <c r="C21" s="22">
        <v>18501.266387692118</v>
      </c>
      <c r="D21" s="22">
        <v>588566373.01364887</v>
      </c>
      <c r="E21" s="22">
        <v>0</v>
      </c>
      <c r="F21" s="23">
        <v>26.07</v>
      </c>
      <c r="G21" s="24">
        <v>3.1600000000000003E-2</v>
      </c>
      <c r="H21" s="24"/>
      <c r="I21" s="25">
        <f t="shared" si="2"/>
        <v>24386633.563956909</v>
      </c>
      <c r="J21" s="16"/>
      <c r="K21" s="26">
        <v>24409527.183536533</v>
      </c>
      <c r="L21" s="26"/>
      <c r="M21" s="25">
        <f t="shared" si="0"/>
        <v>24409527.183536533</v>
      </c>
      <c r="N21" s="27">
        <f t="shared" si="1"/>
        <v>22893.619579624385</v>
      </c>
      <c r="O21" s="8" t="s">
        <v>29</v>
      </c>
    </row>
    <row r="22" spans="1:15" ht="30" x14ac:dyDescent="0.25">
      <c r="A22" s="20" t="s">
        <v>30</v>
      </c>
      <c r="B22" s="21" t="s">
        <v>16</v>
      </c>
      <c r="C22" s="22">
        <v>1783.2776977712454</v>
      </c>
      <c r="D22" s="22">
        <v>1043919651.9483387</v>
      </c>
      <c r="E22" s="22">
        <v>2764064.5555597679</v>
      </c>
      <c r="F22" s="23">
        <v>108.5</v>
      </c>
      <c r="G22" s="24"/>
      <c r="H22" s="24">
        <v>10.787599999999999</v>
      </c>
      <c r="I22" s="25">
        <f t="shared" si="2"/>
        <v>32139450.362054713</v>
      </c>
      <c r="J22" s="16"/>
      <c r="K22" s="26">
        <v>32139401.79408082</v>
      </c>
      <c r="L22" s="26"/>
      <c r="M22" s="25">
        <f t="shared" si="0"/>
        <v>32139401.79408082</v>
      </c>
      <c r="N22" s="27">
        <f t="shared" si="1"/>
        <v>-48.567973893135786</v>
      </c>
      <c r="O22" s="8" t="s">
        <v>31</v>
      </c>
    </row>
    <row r="23" spans="1:15" x14ac:dyDescent="0.25">
      <c r="A23" s="20" t="s">
        <v>32</v>
      </c>
      <c r="B23" s="21" t="s">
        <v>16</v>
      </c>
      <c r="C23" s="22">
        <v>5481.1830550147579</v>
      </c>
      <c r="D23" s="22">
        <v>133429996.99318998</v>
      </c>
      <c r="E23" s="22">
        <v>0</v>
      </c>
      <c r="F23" s="23">
        <v>4.88</v>
      </c>
      <c r="G23" s="24">
        <v>0.10970000000000001</v>
      </c>
      <c r="H23" s="24"/>
      <c r="I23" s="25">
        <f t="shared" si="2"/>
        <v>14958248.749854606</v>
      </c>
      <c r="J23" s="16"/>
      <c r="K23" s="26">
        <v>14958149.195913568</v>
      </c>
      <c r="L23" s="26"/>
      <c r="M23" s="25">
        <f t="shared" si="0"/>
        <v>14958149.195913568</v>
      </c>
      <c r="N23" s="27">
        <f t="shared" si="1"/>
        <v>-99.553941037505865</v>
      </c>
      <c r="O23" s="8" t="s">
        <v>33</v>
      </c>
    </row>
    <row r="24" spans="1:15" x14ac:dyDescent="0.25">
      <c r="A24" s="20" t="s">
        <v>34</v>
      </c>
      <c r="B24" s="21" t="s">
        <v>16</v>
      </c>
      <c r="C24" s="22">
        <v>23605.205452826416</v>
      </c>
      <c r="D24" s="22">
        <v>20494532.790226549</v>
      </c>
      <c r="E24" s="22">
        <v>0</v>
      </c>
      <c r="F24" s="23">
        <v>3.87</v>
      </c>
      <c r="G24" s="24">
        <v>0.14399999999999999</v>
      </c>
      <c r="H24" s="24"/>
      <c r="I24" s="25">
        <f t="shared" si="2"/>
        <v>4047438.4630218819</v>
      </c>
      <c r="J24" s="16"/>
      <c r="K24" s="26">
        <v>4047928.5712528238</v>
      </c>
      <c r="L24" s="26"/>
      <c r="M24" s="25">
        <f t="shared" si="0"/>
        <v>4047928.5712528238</v>
      </c>
      <c r="N24" s="27">
        <f t="shared" si="1"/>
        <v>490.10823094192892</v>
      </c>
      <c r="O24" s="8" t="s">
        <v>35</v>
      </c>
    </row>
    <row r="25" spans="1:15" x14ac:dyDescent="0.25">
      <c r="A25" s="20" t="s">
        <v>36</v>
      </c>
      <c r="B25" s="21" t="s">
        <v>16</v>
      </c>
      <c r="C25" s="22">
        <v>5975.077192279995</v>
      </c>
      <c r="D25" s="22">
        <v>26397633.172621854</v>
      </c>
      <c r="E25" s="22">
        <v>0</v>
      </c>
      <c r="F25" s="23">
        <v>38.299999999999997</v>
      </c>
      <c r="G25" s="24">
        <v>3.09E-2</v>
      </c>
      <c r="H25" s="24"/>
      <c r="I25" s="25">
        <f t="shared" si="2"/>
        <v>3561832.342605901</v>
      </c>
      <c r="J25" s="16"/>
      <c r="K25" s="26">
        <v>3563168.8099950831</v>
      </c>
      <c r="L25" s="26"/>
      <c r="M25" s="25">
        <f t="shared" si="0"/>
        <v>3563168.8099950831</v>
      </c>
      <c r="N25" s="27">
        <f t="shared" si="1"/>
        <v>1336.4673891821876</v>
      </c>
      <c r="O25" s="8" t="s">
        <v>37</v>
      </c>
    </row>
    <row r="26" spans="1:15" x14ac:dyDescent="0.25">
      <c r="A26" s="20" t="s">
        <v>38</v>
      </c>
      <c r="B26" s="21" t="s">
        <v>16</v>
      </c>
      <c r="C26" s="22">
        <v>1608.4591845445987</v>
      </c>
      <c r="D26" s="22">
        <v>20936266.143415973</v>
      </c>
      <c r="E26" s="22">
        <v>210569.15026733725</v>
      </c>
      <c r="F26" s="23">
        <v>196.16</v>
      </c>
      <c r="G26" s="24"/>
      <c r="H26" s="24">
        <v>12.0863</v>
      </c>
      <c r="I26" s="25">
        <f t="shared" si="2"/>
        <v>6331186.1645593392</v>
      </c>
      <c r="J26" s="16"/>
      <c r="K26" s="26">
        <v>6331185.9401009176</v>
      </c>
      <c r="L26" s="26"/>
      <c r="M26" s="25">
        <f t="shared" si="0"/>
        <v>6331185.9401009176</v>
      </c>
      <c r="N26" s="27">
        <f t="shared" si="1"/>
        <v>-0.22445842158049345</v>
      </c>
      <c r="O26" s="8" t="s">
        <v>39</v>
      </c>
    </row>
    <row r="27" spans="1:15" x14ac:dyDescent="0.25">
      <c r="A27" s="20" t="s">
        <v>40</v>
      </c>
      <c r="B27" s="21" t="s">
        <v>16</v>
      </c>
      <c r="C27" s="22">
        <v>827.97657876549647</v>
      </c>
      <c r="D27" s="22">
        <v>15149405058.265961</v>
      </c>
      <c r="E27" s="22">
        <v>29499182.4844267</v>
      </c>
      <c r="F27" s="23">
        <v>1111.42</v>
      </c>
      <c r="G27" s="24"/>
      <c r="H27" s="24">
        <v>1.6264000000000001</v>
      </c>
      <c r="I27" s="25">
        <f t="shared" si="2"/>
        <v>59020227.142730162</v>
      </c>
      <c r="J27" s="16"/>
      <c r="K27" s="26">
        <v>59019994.163356885</v>
      </c>
      <c r="L27" s="26"/>
      <c r="M27" s="25">
        <f t="shared" si="0"/>
        <v>59019994.163356885</v>
      </c>
      <c r="N27" s="27">
        <f t="shared" si="1"/>
        <v>-232.97937327623367</v>
      </c>
      <c r="O27" s="28" t="s">
        <v>41</v>
      </c>
    </row>
    <row r="28" spans="1:15" x14ac:dyDescent="0.25">
      <c r="A28" s="20" t="s">
        <v>42</v>
      </c>
      <c r="B28" s="21" t="s">
        <v>16</v>
      </c>
      <c r="C28" s="22">
        <v>15466.739377888514</v>
      </c>
      <c r="D28" s="22">
        <v>91767418.545550525</v>
      </c>
      <c r="E28" s="22">
        <v>0</v>
      </c>
      <c r="F28" s="23">
        <v>31.59</v>
      </c>
      <c r="G28" s="24"/>
      <c r="H28" s="24"/>
      <c r="I28" s="25">
        <f t="shared" si="2"/>
        <v>5863131.5633699782</v>
      </c>
      <c r="J28" s="16"/>
      <c r="K28" s="26">
        <v>5863140.9783249404</v>
      </c>
      <c r="L28" s="26"/>
      <c r="M28" s="25">
        <f t="shared" si="0"/>
        <v>5863140.9783249404</v>
      </c>
      <c r="N28" s="27">
        <f t="shared" si="1"/>
        <v>9.4149549622088671</v>
      </c>
      <c r="O28" s="29" t="s">
        <v>43</v>
      </c>
    </row>
    <row r="29" spans="1:15" ht="30" x14ac:dyDescent="0.25">
      <c r="A29" s="20" t="s">
        <v>44</v>
      </c>
      <c r="B29" s="21" t="s">
        <v>16</v>
      </c>
      <c r="C29" s="22">
        <v>1352.1664874592414</v>
      </c>
      <c r="D29" s="22">
        <v>43685011.856968619</v>
      </c>
      <c r="E29" s="22">
        <v>0</v>
      </c>
      <c r="F29" s="23">
        <v>36.369999999999997</v>
      </c>
      <c r="G29" s="24">
        <v>2.1000000000000001E-2</v>
      </c>
      <c r="H29" s="24"/>
      <c r="I29" s="25">
        <f t="shared" si="2"/>
        <v>1507524.7907830523</v>
      </c>
      <c r="J29" s="16"/>
      <c r="K29" s="26">
        <v>1505528.829592702</v>
      </c>
      <c r="L29" s="26"/>
      <c r="M29" s="25">
        <f t="shared" si="0"/>
        <v>1505528.829592702</v>
      </c>
      <c r="N29" s="27">
        <f t="shared" si="1"/>
        <v>-1995.9611903503537</v>
      </c>
      <c r="O29" s="29" t="s">
        <v>45</v>
      </c>
    </row>
    <row r="30" spans="1:15" ht="30" x14ac:dyDescent="0.25">
      <c r="A30" s="20" t="s">
        <v>46</v>
      </c>
      <c r="B30" s="21" t="s">
        <v>16</v>
      </c>
      <c r="C30" s="22">
        <v>193.69999999999996</v>
      </c>
      <c r="D30" s="22">
        <v>142604413.76849562</v>
      </c>
      <c r="E30" s="22">
        <v>411709.72259682778</v>
      </c>
      <c r="F30" s="23">
        <v>283.62</v>
      </c>
      <c r="G30" s="24"/>
      <c r="H30" s="24">
        <v>5.2141000000000002</v>
      </c>
      <c r="I30" s="25">
        <f t="shared" si="2"/>
        <v>2805941.9925921196</v>
      </c>
      <c r="J30" s="16"/>
      <c r="K30" s="26">
        <v>2805950.7251643706</v>
      </c>
      <c r="L30" s="26"/>
      <c r="M30" s="25">
        <f t="shared" si="0"/>
        <v>2805950.7251643706</v>
      </c>
      <c r="N30" s="27">
        <f t="shared" si="1"/>
        <v>8.7325722509995103</v>
      </c>
      <c r="O30" s="29" t="s">
        <v>47</v>
      </c>
    </row>
    <row r="31" spans="1:15" x14ac:dyDescent="0.25">
      <c r="A31" s="20" t="s">
        <v>48</v>
      </c>
      <c r="B31" s="21" t="s">
        <v>16</v>
      </c>
      <c r="C31" s="22">
        <v>38017.903287695837</v>
      </c>
      <c r="D31" s="22">
        <v>284062949.00681204</v>
      </c>
      <c r="E31" s="22">
        <v>0</v>
      </c>
      <c r="F31" s="23">
        <v>41.49</v>
      </c>
      <c r="G31" s="24"/>
      <c r="H31" s="24"/>
      <c r="I31" s="25">
        <f t="shared" si="2"/>
        <v>18928353.688878007</v>
      </c>
      <c r="J31" s="16"/>
      <c r="K31" s="26">
        <v>18926985.176537592</v>
      </c>
      <c r="L31" s="26"/>
      <c r="M31" s="25">
        <f t="shared" si="0"/>
        <v>18926985.176537592</v>
      </c>
      <c r="N31" s="27">
        <f t="shared" si="1"/>
        <v>-1368.5123404152691</v>
      </c>
      <c r="O31" s="29" t="s">
        <v>49</v>
      </c>
    </row>
    <row r="32" spans="1:15" ht="30" x14ac:dyDescent="0.25">
      <c r="A32" s="20" t="s">
        <v>50</v>
      </c>
      <c r="B32" s="21" t="s">
        <v>16</v>
      </c>
      <c r="C32" s="22">
        <v>4336.6665686909555</v>
      </c>
      <c r="D32" s="22">
        <v>102300056.09821755</v>
      </c>
      <c r="E32" s="22">
        <v>0</v>
      </c>
      <c r="F32" s="23">
        <v>43.26</v>
      </c>
      <c r="G32" s="24">
        <v>2.01E-2</v>
      </c>
      <c r="H32" s="24"/>
      <c r="I32" s="25">
        <f t="shared" si="2"/>
        <v>4307481.4767130213</v>
      </c>
      <c r="J32" s="16"/>
      <c r="K32" s="26">
        <v>4303802.4229019647</v>
      </c>
      <c r="L32" s="26"/>
      <c r="M32" s="25">
        <f t="shared" si="0"/>
        <v>4303802.4229019647</v>
      </c>
      <c r="N32" s="27">
        <f t="shared" si="1"/>
        <v>-3679.0538110565394</v>
      </c>
      <c r="O32" s="29" t="s">
        <v>51</v>
      </c>
    </row>
    <row r="33" spans="1:15" ht="28.9" x14ac:dyDescent="0.3">
      <c r="A33" s="20" t="s">
        <v>52</v>
      </c>
      <c r="B33" s="21" t="s">
        <v>16</v>
      </c>
      <c r="C33" s="22">
        <v>370.53930633139191</v>
      </c>
      <c r="D33" s="22">
        <v>235706493.78290263</v>
      </c>
      <c r="E33" s="22">
        <v>662981.05756921333</v>
      </c>
      <c r="F33" s="23">
        <v>252.41</v>
      </c>
      <c r="G33" s="24"/>
      <c r="H33" s="24">
        <v>6.3268000000000004</v>
      </c>
      <c r="I33" s="25">
        <f t="shared" si="2"/>
        <v>5316882.4707621792</v>
      </c>
      <c r="J33" s="16"/>
      <c r="K33" s="26">
        <v>5316919.8223763723</v>
      </c>
      <c r="L33" s="26"/>
      <c r="M33" s="25">
        <f t="shared" si="0"/>
        <v>5316919.8223763723</v>
      </c>
      <c r="N33" s="27">
        <f t="shared" si="1"/>
        <v>37.351614193059504</v>
      </c>
      <c r="O33" s="29" t="s">
        <v>53</v>
      </c>
    </row>
    <row r="34" spans="1:15" thickBot="1" x14ac:dyDescent="0.35">
      <c r="A34" s="20"/>
      <c r="B34" s="21"/>
      <c r="C34" s="22"/>
      <c r="D34" s="22"/>
      <c r="E34" s="22"/>
      <c r="F34" s="23"/>
      <c r="G34" s="24"/>
      <c r="H34" s="24"/>
      <c r="I34" s="25"/>
      <c r="J34" s="16"/>
      <c r="K34" s="26"/>
      <c r="L34" s="26"/>
      <c r="M34" s="25"/>
      <c r="N34" s="27"/>
      <c r="O34" s="28"/>
    </row>
    <row r="35" spans="1:15" thickTop="1" x14ac:dyDescent="0.3">
      <c r="A35" s="16"/>
      <c r="B35" s="16"/>
      <c r="C35" s="16"/>
      <c r="D35" s="16"/>
      <c r="E35" s="17"/>
      <c r="F35" s="16"/>
      <c r="G35" s="16"/>
      <c r="H35" s="16"/>
      <c r="I35" s="30"/>
      <c r="J35" s="16"/>
      <c r="K35" s="31"/>
      <c r="L35" s="31"/>
      <c r="M35" s="16"/>
      <c r="N35" s="17"/>
      <c r="O35" s="28"/>
    </row>
    <row r="36" spans="1:15" thickBot="1" x14ac:dyDescent="0.35">
      <c r="A36" s="32" t="s">
        <v>9</v>
      </c>
      <c r="B36" s="33"/>
      <c r="C36" s="33"/>
      <c r="D36" s="33"/>
      <c r="E36" s="34"/>
      <c r="F36" s="33"/>
      <c r="G36" s="33"/>
      <c r="H36" s="33"/>
      <c r="I36" s="35">
        <f>SUM(I15:I35)</f>
        <v>1671886169.8104079</v>
      </c>
      <c r="J36" s="33"/>
      <c r="K36" s="35">
        <f>SUM(K15:K34)</f>
        <v>1671963747.426688</v>
      </c>
      <c r="L36" s="35">
        <f>SUM(L15:L34)</f>
        <v>0</v>
      </c>
      <c r="M36" s="35">
        <f>K36+L36</f>
        <v>1671963747.426688</v>
      </c>
      <c r="N36" s="36">
        <f>M36-I36</f>
        <v>77577.616280078888</v>
      </c>
      <c r="O36" s="28"/>
    </row>
    <row r="37" spans="1:15" ht="14.45" x14ac:dyDescent="0.3">
      <c r="O37" s="37"/>
    </row>
    <row r="38" spans="1:15" ht="14.45" x14ac:dyDescent="0.3">
      <c r="A38" s="38" t="s">
        <v>54</v>
      </c>
      <c r="B38" s="39"/>
      <c r="C38" s="39"/>
      <c r="D38" s="39"/>
      <c r="E38" s="39"/>
      <c r="F38" s="39"/>
      <c r="G38" s="39"/>
      <c r="H38" s="39"/>
      <c r="I38" s="39"/>
    </row>
    <row r="39" spans="1:15" ht="14.45" x14ac:dyDescent="0.3">
      <c r="A39" s="39"/>
      <c r="B39" s="39"/>
      <c r="C39" s="39"/>
      <c r="D39" s="39"/>
      <c r="E39" s="39"/>
      <c r="F39" s="39"/>
      <c r="G39" s="39"/>
      <c r="H39" s="39"/>
      <c r="I39" s="39"/>
    </row>
    <row r="40" spans="1:15" x14ac:dyDescent="0.25">
      <c r="A40" s="42" t="s">
        <v>55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spans="1:15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spans="1:15" x14ac:dyDescent="0.25">
      <c r="A42" s="43" t="s">
        <v>56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</row>
    <row r="43" spans="1:15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</row>
  </sheetData>
  <mergeCells count="13">
    <mergeCell ref="G12:H12"/>
    <mergeCell ref="A40:L41"/>
    <mergeCell ref="A42:L43"/>
    <mergeCell ref="A9:N9"/>
    <mergeCell ref="B11:B12"/>
    <mergeCell ref="C11:C12"/>
    <mergeCell ref="D11:E11"/>
    <mergeCell ref="F11:H11"/>
    <mergeCell ref="I11:I12"/>
    <mergeCell ref="K11:K12"/>
    <mergeCell ref="L11:L12"/>
    <mergeCell ref="M11:M12"/>
    <mergeCell ref="N11:N12"/>
  </mergeCells>
  <dataValidations count="1">
    <dataValidation type="list" allowBlank="1" showInputMessage="1" showErrorMessage="1" sqref="B15:B34">
      <formula1>"Customers, Connections"</formula1>
    </dataValidation>
  </dataValidations>
  <pageMargins left="0.7" right="0.62645833333333301" top="1.5" bottom="0.75" header="0.5" footer="0.3"/>
  <pageSetup scale="60" orientation="landscape" r:id="rId1"/>
  <headerFooter>
    <oddHeader>&amp;RUpdated: 2017-06-07
EB-2017-0049
Exhibit H1-1-4
Attachment 1
Page &amp;P of 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chedule xmlns="c177ebce-ba5d-4f17-87d0-6a1c56acc62b">4</Schedule>
    <Dir_Approved xmlns="9fda2e78-8e3f-49d4-9e97-25a6337a81ff">true</Dir_Approved>
    <Shell_Created xmlns="9fda2e78-8e3f-49d4-9e97-25a6337a81ff">false</Shell_Created>
    <Tab xmlns="c177ebce-ba5d-4f17-87d0-6a1c56acc62b">1</Tab>
    <Primary_Author xmlns="9fda2e78-8e3f-49d4-9e97-25a6337a81ff">
      <UserInfo>
        <DisplayName/>
        <AccountId xsi:nil="true"/>
        <AccountType/>
      </UserInfo>
    </Primary_Author>
    <Case_x0020_Number_x002f_Docket_x0020_Number xmlns="f9175001-c430-4d57-adde-c1c10539e919">EB-2017-0049</Case_x0020_Number_x002f_Docket_x0020_Number>
    <Exhibit xmlns="c177ebce-ba5d-4f17-87d0-6a1c56acc62b">H1</Exhibit>
    <BP_x0020_Update xmlns="6cd78a55-9298-4f12-88a0-08be2e2ac8f0">Yes</BP_x0020_Update>
    <Filing_x0020_Status xmlns="ea909525-6dd5-47d7-9eed-71e77e5cedc6">Blue Page Formatting Complete</Filing_x0020_Status>
    <Witness xmlns="6cd78a55-9298-4f12-88a0-08be2e2ac8f0" xsi:nil="true"/>
    <Dir_Contact xmlns="9fda2e78-8e3f-49d4-9e97-25a6337a81ff">Karen Taylor</Dir_Contact>
    <Issue_x0020_Date xmlns="f9175001-c430-4d57-adde-c1c10539e919">2017-06-07T04:00:00+00:00</Issue_x0020_Date>
    <RA_x0020_Contact xmlns="31a38067-a042-4e0e-9037-517587b10700">Stephen Vetsis</RA_x0020_Contact>
    <Additional_Reviewers xmlns="9fda2e78-8e3f-49d4-9e97-25a6337a81ff">
      <UserInfo>
        <DisplayName/>
        <AccountId xsi:nil="true"/>
        <AccountType/>
      </UserInfo>
    </Additional_Reviewers>
    <Hydro_x0020_One_x0020_Data_x0020_Classification xmlns="f0af1d65-dfd0-4b99-b523-def3a954563f">Internal Use (Only Internal information is not for release to the public)</Hydro_x0020_One_x0020_Data_x0020_Classification>
    <Legal xmlns="6cd78a55-9298-4f12-88a0-08be2e2ac8f0">false</Legal>
    <SR_Approved xmlns="9fda2e78-8e3f-49d4-9e97-25a6337a81ff">false</SR_Approved>
    <Strategic_x003f_ xmlns="9fda2e78-8e3f-49d4-9e97-25a6337a81ff">false</Strategic_x003f_>
    <RA_Approved xmlns="9fda2e78-8e3f-49d4-9e97-25a6337a81ff">false</RA_Approved>
    <Draft_Ready xmlns="9fda2e78-8e3f-49d4-9e97-25a6337a81ff">false</Draft_Ready>
  </documentManagement>
</p:properties>
</file>

<file path=customXml/item2.xml><?xml version="1.0" encoding="utf-8"?>
<?mso-contentType ?>
<customXsn xmlns="http://schemas.microsoft.com/office/2006/metadata/customXsn">
  <xsnLocation>https://teams.hydroone.com/sites/ra/ra/b2mlp/EB2015002/Forms/Document/c7d368c570245b4acustomXsn.xsn</xsnLocation>
  <cached>True</cached>
  <openByDefault>True</openByDefault>
  <xsnScope>https://teams.hydroone.com/sites/ra/ra/b2mlp/EB2015002</xsnScope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vidence_Exhibit" ma:contentTypeID="0x0101006C4D7F394B56A844BBAB815FF7A6EFB5" ma:contentTypeVersion="90" ma:contentTypeDescription="Create a new evidence Exhibit using the Template Master." ma:contentTypeScope="" ma:versionID="6034fbc6a2fdf02dea1dc0f2da1ea152">
  <xsd:schema xmlns:xsd="http://www.w3.org/2001/XMLSchema" xmlns:xs="http://www.w3.org/2001/XMLSchema" xmlns:p="http://schemas.microsoft.com/office/2006/metadata/properties" xmlns:ns2="f0af1d65-dfd0-4b99-b523-def3a954563f" xmlns:ns3="f9175001-c430-4d57-adde-c1c10539e919" xmlns:ns4="c177ebce-ba5d-4f17-87d0-6a1c56acc62b" xmlns:ns5="9fda2e78-8e3f-49d4-9e97-25a6337a81ff" xmlns:ns6="ea909525-6dd5-47d7-9eed-71e77e5cedc6" xmlns:ns7="6cd78a55-9298-4f12-88a0-08be2e2ac8f0" xmlns:ns8="31a38067-a042-4e0e-9037-517587b10700" targetNamespace="http://schemas.microsoft.com/office/2006/metadata/properties" ma:root="true" ma:fieldsID="cc0bbb9d2d6e8568e330d71548e5fce2" ns2:_="" ns3:_="" ns4:_="" ns5:_="" ns6:_="" ns7:_="" ns8:_="">
    <xsd:import namespace="f0af1d65-dfd0-4b99-b523-def3a954563f"/>
    <xsd:import namespace="f9175001-c430-4d57-adde-c1c10539e919"/>
    <xsd:import namespace="c177ebce-ba5d-4f17-87d0-6a1c56acc62b"/>
    <xsd:import namespace="9fda2e78-8e3f-49d4-9e97-25a6337a81ff"/>
    <xsd:import namespace="ea909525-6dd5-47d7-9eed-71e77e5cedc6"/>
    <xsd:import namespace="6cd78a55-9298-4f12-88a0-08be2e2ac8f0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Issue_x0020_Date"/>
                <xsd:element ref="ns3:Case_x0020_Number_x002f_Docket_x0020_Number" minOccurs="0"/>
                <xsd:element ref="ns4:Exhibit"/>
                <xsd:element ref="ns4:Tab"/>
                <xsd:element ref="ns4:Schedule"/>
                <xsd:element ref="ns5:Shell_Created" minOccurs="0"/>
                <xsd:element ref="ns6:Filing_x0020_Status" minOccurs="0"/>
                <xsd:element ref="ns5:Primary_Author" minOccurs="0"/>
                <xsd:element ref="ns5:Additional_Reviewers" minOccurs="0"/>
                <xsd:element ref="ns7:Witness" minOccurs="0"/>
                <xsd:element ref="ns8:RA_x0020_Contact" minOccurs="0"/>
                <xsd:element ref="ns5:Dir_Contact" minOccurs="0"/>
                <xsd:element ref="ns5:Draft_Ready" minOccurs="0"/>
                <xsd:element ref="ns5:RA_Approved" minOccurs="0"/>
                <xsd:element ref="ns5:Dir_Approved" minOccurs="0"/>
                <xsd:element ref="ns5:SR_Approved" minOccurs="0"/>
                <xsd:element ref="ns5:Strategic_x003f_" minOccurs="0"/>
                <xsd:element ref="ns7:Legal" minOccurs="0"/>
                <xsd:element ref="ns7:BP_x0020_Up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2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3" ma:displayName="Issue Date" ma:description="Date the document was issued." ma:format="DateOnly" ma:internalName="Issue_x0020_Date">
      <xsd:simpleType>
        <xsd:restriction base="dms:DateTime"/>
      </xsd:simpleType>
    </xsd:element>
    <xsd:element name="Case_x0020_Number_x002f_Docket_x0020_Number" ma:index="4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7ebce-ba5d-4f17-87d0-6a1c56acc62b" elementFormDefault="qualified">
    <xsd:import namespace="http://schemas.microsoft.com/office/2006/documentManagement/types"/>
    <xsd:import namespace="http://schemas.microsoft.com/office/infopath/2007/PartnerControls"/>
    <xsd:element name="Exhibit" ma:index="5" ma:displayName="Exhibit" ma:internalName="Exhibit" ma:readOnly="false">
      <xsd:simpleType>
        <xsd:restriction base="dms:Text">
          <xsd:maxLength value="8"/>
        </xsd:restriction>
      </xsd:simpleType>
    </xsd:element>
    <xsd:element name="Tab" ma:index="6" ma:displayName="Tab" ma:internalName="Tab" ma:readOnly="false">
      <xsd:simpleType>
        <xsd:restriction base="dms:Text">
          <xsd:maxLength value="8"/>
        </xsd:restriction>
      </xsd:simpleType>
    </xsd:element>
    <xsd:element name="Schedule" ma:index="7" ma:displayName="Schedule" ma:decimals="0" ma:internalName="Schedule" ma:readOnly="false" ma:percentage="FALSE">
      <xsd:simpleType>
        <xsd:restriction base="dms:Number">
          <xsd:maxInclusive value="999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a2e78-8e3f-49d4-9e97-25a6337a81ff" elementFormDefault="qualified">
    <xsd:import namespace="http://schemas.microsoft.com/office/2006/documentManagement/types"/>
    <xsd:import namespace="http://schemas.microsoft.com/office/infopath/2007/PartnerControls"/>
    <xsd:element name="Shell_Created" ma:index="8" nillable="true" ma:displayName="Shell_Created" ma:default="0" ma:description="Has RRA created the shell file for this item?" ma:internalName="Shell_Created">
      <xsd:simpleType>
        <xsd:restriction base="dms:Boolean"/>
      </xsd:simpleType>
    </xsd:element>
    <xsd:element name="Primary_Author" ma:index="10" nillable="true" ma:displayName="Primary_Author" ma:description="The person primarily in charge of authoring the item." ma:list="UserInfo" ma:SharePointGroup="0" ma:internalName="Primary_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ditional_Reviewers" ma:index="11" nillable="true" ma:displayName="Additional_Reviewers" ma:description="Are there people other than the Primary Author that should review this prior to approval?" ma:list="UserInfo" ma:SharePointGroup="0" ma:internalName="Additional_Review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r_Contact" ma:index="14" nillable="true" ma:displayName="Dir_Contact" ma:default="Karen Taylor" ma:format="Dropdown" ma:internalName="Dir_Contact" ma:readOnly="false">
      <xsd:simpleType>
        <xsd:union memberTypes="dms:Text">
          <xsd:simpleType>
            <xsd:restriction base="dms:Choice">
              <xsd:enumeration value="Allan Cowan"/>
              <xsd:enumeration value="Oded Hubert"/>
              <xsd:enumeration value="Ian Malpass"/>
              <xsd:enumeration value="Joanne Richardson"/>
              <xsd:enumeration value="Jeffrey Smith"/>
              <xsd:enumeration value="Karen Taylor"/>
            </xsd:restriction>
          </xsd:simpleType>
        </xsd:union>
      </xsd:simpleType>
    </xsd:element>
    <xsd:element name="Draft_Ready" ma:index="15" nillable="true" ma:displayName="Draft_Ready" ma:default="0" ma:description="This denotes whether there is a draft ready for Regulatory review." ma:internalName="Draft_Ready">
      <xsd:simpleType>
        <xsd:restriction base="dms:Boolean"/>
      </xsd:simpleType>
    </xsd:element>
    <xsd:element name="RA_Approved" ma:index="16" nillable="true" ma:displayName="RA_Approved" ma:default="0" ma:description="Denotes Approval by Regulatory Advisor to proceed to Director Review stage." ma:internalName="RA_Approved">
      <xsd:simpleType>
        <xsd:restriction base="dms:Boolean"/>
      </xsd:simpleType>
    </xsd:element>
    <xsd:element name="Dir_Approved" ma:index="17" nillable="true" ma:displayName="Dir_Approved" ma:default="0" ma:description="Denotes approval by Director to either go to Sr Mgmt review (if strategic) or to go to final formatting." ma:internalName="Dir_Approved">
      <xsd:simpleType>
        <xsd:restriction base="dms:Boolean"/>
      </xsd:simpleType>
    </xsd:element>
    <xsd:element name="SR_Approved" ma:index="18" nillable="true" ma:displayName="SR_Approved" ma:default="0" ma:description="Check if Sr Mgmt has approved the item.  Only applies if marked strategic." ma:internalName="SR_Approved">
      <xsd:simpleType>
        <xsd:restriction base="dms:Boolean"/>
      </xsd:simpleType>
    </xsd:element>
    <xsd:element name="Strategic_x003f_" ma:index="19" nillable="true" ma:displayName="Strategic?" ma:default="1" ma:description="Is this item strategic?  If yes then it will garner Sr Mgmt review." ma:internalName="Strategic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Filing_x0020_Status" ma:index="9" nillable="true" ma:displayName="Filing Status" ma:default="Initial_Stage" ma:format="RadioButtons" ma:internalName="Filing_x0020_Status">
      <xsd:simpleType>
        <xsd:restriction base="dms:Choice">
          <xsd:enumeration value="Initial_Stage"/>
          <xsd:enumeration value="RA_Review_Complete"/>
          <xsd:enumeration value="CopyWriter_Complete"/>
          <xsd:enumeration value="Legal_Complete"/>
          <xsd:enumeration value="Blue Page Ready"/>
          <xsd:enumeration value="Blue Page Complete"/>
          <xsd:enumeration value="Blue Page Formatting Complete"/>
          <xsd:enumeration value="Blue Page Megafile Ready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78a55-9298-4f12-88a0-08be2e2ac8f0" elementFormDefault="qualified">
    <xsd:import namespace="http://schemas.microsoft.com/office/2006/documentManagement/types"/>
    <xsd:import namespace="http://schemas.microsoft.com/office/infopath/2007/PartnerControls"/>
    <xsd:element name="Witness" ma:index="12" nillable="true" ma:displayName="Witness" ma:internalName="Witness">
      <xsd:simpleType>
        <xsd:restriction base="dms:Text">
          <xsd:maxLength value="64"/>
        </xsd:restriction>
      </xsd:simpleType>
    </xsd:element>
    <xsd:element name="Legal" ma:index="28" nillable="true" ma:displayName="Legal" ma:default="0" ma:description="Legal review required" ma:internalName="Legal">
      <xsd:simpleType>
        <xsd:restriction base="dms:Boolean"/>
      </xsd:simpleType>
    </xsd:element>
    <xsd:element name="BP_x0020_Update" ma:index="29" nillable="true" ma:displayName="BP Update" ma:default="No" ma:format="Dropdown" ma:internalName="BP_x0020_Updat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3" nillable="true" ma:displayName="RA Contact" ma:default="Nicole Taylor" ma:format="Dropdown" ma:internalName="RA_x0020_Contact">
      <xsd:simpleType>
        <xsd:union memberTypes="dms:Text">
          <xsd:simpleType>
            <xsd:restriction base="dms:Choice">
              <xsd:enumeration value="Nicole Taylor"/>
              <xsd:enumeration value="Maxine Cooper"/>
              <xsd:enumeration value="Jody McEachran"/>
              <xsd:enumeration value="Lisa Lee"/>
              <xsd:enumeration value="Uri Akselrud"/>
              <xsd:enumeration value="Oren Ben-Shlomo"/>
              <xsd:enumeration value="Stephen Vetsis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855067-F2D1-4F77-A087-A7D37561E3BA}">
  <ds:schemaRefs>
    <ds:schemaRef ds:uri="9fda2e78-8e3f-49d4-9e97-25a6337a81ff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6cd78a55-9298-4f12-88a0-08be2e2ac8f0"/>
    <ds:schemaRef ds:uri="http://www.w3.org/XML/1998/namespace"/>
    <ds:schemaRef ds:uri="http://schemas.openxmlformats.org/package/2006/metadata/core-properties"/>
    <ds:schemaRef ds:uri="http://purl.org/dc/elements/1.1/"/>
    <ds:schemaRef ds:uri="31a38067-a042-4e0e-9037-517587b10700"/>
    <ds:schemaRef ds:uri="ea909525-6dd5-47d7-9eed-71e77e5cedc6"/>
    <ds:schemaRef ds:uri="c177ebce-ba5d-4f17-87d0-6a1c56acc62b"/>
    <ds:schemaRef ds:uri="f9175001-c430-4d57-adde-c1c10539e919"/>
    <ds:schemaRef ds:uri="f0af1d65-dfd0-4b99-b523-def3a954563f"/>
  </ds:schemaRefs>
</ds:datastoreItem>
</file>

<file path=customXml/itemProps2.xml><?xml version="1.0" encoding="utf-8"?>
<ds:datastoreItem xmlns:ds="http://schemas.openxmlformats.org/officeDocument/2006/customXml" ds:itemID="{790886C5-D4D6-4073-80FF-9C7AE3C76330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F6BAFFA9-21DA-484D-B74C-D1BDB44A0B7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832CEAC-6198-4EB7-B0FC-BDD3BEE44B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f9175001-c430-4d57-adde-c1c10539e919"/>
    <ds:schemaRef ds:uri="c177ebce-ba5d-4f17-87d0-6a1c56acc62b"/>
    <ds:schemaRef ds:uri="9fda2e78-8e3f-49d4-9e97-25a6337a81ff"/>
    <ds:schemaRef ds:uri="ea909525-6dd5-47d7-9eed-71e77e5cedc6"/>
    <ds:schemaRef ds:uri="6cd78a55-9298-4f12-88a0-08be2e2ac8f0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Rev_Reconciliation_2018</vt:lpstr>
      <vt:lpstr>Rev_Reconciliation_2019</vt:lpstr>
      <vt:lpstr>Rev_Reconciliation_2020</vt:lpstr>
      <vt:lpstr>Rev_Reconciliation_2021</vt:lpstr>
      <vt:lpstr>Rev_Reconciliation_2022</vt:lpstr>
      <vt:lpstr>Rev_Reconciliation_2018!Print_Area</vt:lpstr>
      <vt:lpstr>Rev_Reconciliation_2019!Print_Area</vt:lpstr>
      <vt:lpstr>Rev_Reconciliation_2020!Print_Area</vt:lpstr>
      <vt:lpstr>Rev_Reconciliation_2021!Print_Area</vt:lpstr>
      <vt:lpstr>Rev_Reconciliation_2022!Print_Area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Revenue Reconciliation</dc:title>
  <dc:creator>KIM Susan</dc:creator>
  <cp:lastModifiedBy>GAUVREAU Diane</cp:lastModifiedBy>
  <cp:lastPrinted>2017-06-05T21:15:57Z</cp:lastPrinted>
  <dcterms:created xsi:type="dcterms:W3CDTF">2017-02-23T17:24:58Z</dcterms:created>
  <dcterms:modified xsi:type="dcterms:W3CDTF">2017-06-05T21:16:02Z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A2_Approved">
    <vt:bool>false</vt:bool>
  </property>
  <property fmtid="{D5CDD505-2E9C-101B-9397-08002B2CF9AE}" pid="3" name="ISD_Category">
    <vt:lpwstr>Other</vt:lpwstr>
  </property>
  <property fmtid="{D5CDD505-2E9C-101B-9397-08002B2CF9AE}" pid="4" name="ContentTypeId">
    <vt:lpwstr>0x0101006C4D7F394B56A844BBAB815FF7A6EFB5</vt:lpwstr>
  </property>
  <property fmtid="{D5CDD505-2E9C-101B-9397-08002B2CF9AE}" pid="5" name="AM_Approved">
    <vt:bool>false</vt:bool>
  </property>
  <property fmtid="{D5CDD505-2E9C-101B-9397-08002B2CF9AE}" pid="6" name="Comments">
    <vt:lpwstr/>
  </property>
  <property fmtid="{D5CDD505-2E9C-101B-9397-08002B2CF9AE}" pid="7" name="Document Type">
    <vt:lpwstr>Prefiled evidence</vt:lpwstr>
  </property>
</Properties>
</file>