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75" windowWidth="15240" windowHeight="6570" activeTab="5"/>
  </bookViews>
  <sheets>
    <sheet name="2010" sheetId="1" r:id="rId1"/>
    <sheet name="2011" sheetId="4" r:id="rId2"/>
    <sheet name="2012" sheetId="5" r:id="rId3"/>
    <sheet name="2013" sheetId="6" r:id="rId4"/>
    <sheet name="2014" sheetId="7" r:id="rId5"/>
    <sheet name="2015" sheetId="8" r:id="rId6"/>
    <sheet name="Sheet2" sheetId="2" r:id="rId7"/>
    <sheet name="Sheet3" sheetId="3" r:id="rId8"/>
  </sheets>
  <calcPr calcId="145621" iterate="1"/>
</workbook>
</file>

<file path=xl/calcChain.xml><?xml version="1.0" encoding="utf-8"?>
<calcChain xmlns="http://schemas.openxmlformats.org/spreadsheetml/2006/main">
  <c r="C26" i="8" l="1"/>
  <c r="C23" i="8"/>
  <c r="E15" i="8" l="1"/>
  <c r="E14" i="8"/>
  <c r="C14" i="8"/>
  <c r="C18" i="8" s="1"/>
  <c r="E12" i="8"/>
  <c r="C14" i="7" l="1"/>
  <c r="C19" i="7" s="1"/>
  <c r="C21" i="7" s="1"/>
  <c r="E15" i="7"/>
  <c r="C18" i="6"/>
  <c r="C20" i="6" s="1"/>
  <c r="E12" i="7"/>
  <c r="E14" i="7"/>
  <c r="C14" i="6"/>
  <c r="E14" i="6"/>
  <c r="C18" i="5" l="1"/>
  <c r="C33" i="4"/>
  <c r="C18" i="1" l="1"/>
  <c r="C18" i="4" l="1"/>
  <c r="C22" i="4"/>
  <c r="C35" i="4" s="1"/>
  <c r="C22" i="1"/>
</calcChain>
</file>

<file path=xl/sharedStrings.xml><?xml version="1.0" encoding="utf-8"?>
<sst xmlns="http://schemas.openxmlformats.org/spreadsheetml/2006/main" count="104" uniqueCount="42">
  <si>
    <t>December 31, 2010</t>
  </si>
  <si>
    <t>Account Description: Disposition and recovery of Regulatory Balances Account</t>
  </si>
  <si>
    <t>Account # 1595</t>
  </si>
  <si>
    <t>Prepared by: Sandra Slater</t>
  </si>
  <si>
    <t>RSVA - Wholesale market service charge</t>
  </si>
  <si>
    <t>RSVA - Retail transmission network charge</t>
  </si>
  <si>
    <t>RSVA - Retail transmission connection charge</t>
  </si>
  <si>
    <t>RSVA - Power (excluding global adjustment)</t>
  </si>
  <si>
    <t>RSVA - Power (global adjustment sub account)</t>
  </si>
  <si>
    <t>1588-04</t>
  </si>
  <si>
    <t>Recovery of regulatory asset balances</t>
  </si>
  <si>
    <t>Collected from customers</t>
  </si>
  <si>
    <t>Closing Balance December 31, 2010</t>
  </si>
  <si>
    <t>2011 Activity</t>
  </si>
  <si>
    <t>Closing Balance December 31, 2011</t>
  </si>
  <si>
    <t>December 31, 2011</t>
  </si>
  <si>
    <t>Prepared by:Mark Danelon</t>
  </si>
  <si>
    <t>Other</t>
  </si>
  <si>
    <t>December 31, 2012</t>
  </si>
  <si>
    <t>2012 Activity</t>
  </si>
  <si>
    <t>December 31, 2013</t>
  </si>
  <si>
    <t>Balance at December 31, 2012</t>
  </si>
  <si>
    <t>OEB Regulatory Audit Required Entry</t>
  </si>
  <si>
    <t>See support A</t>
  </si>
  <si>
    <t>To record 50% disposition of 2011 DVA Acct Balance Includes 
Interest Component</t>
  </si>
  <si>
    <t>To record 50% disposition as approved by the OEB in E.L.K.'s 2012 Cost of Service Decision and Rate Order EB-2011-0099</t>
  </si>
  <si>
    <t>See support B</t>
  </si>
  <si>
    <t>Amount Collected through Rate Rider as at May 1, 2013- Recorded in Account 4322- Required to be reclassed</t>
  </si>
  <si>
    <t>D</t>
  </si>
  <si>
    <t>Balance per GL</t>
  </si>
  <si>
    <t>Balance as at December 31, 2013</t>
  </si>
  <si>
    <t>Difference</t>
  </si>
  <si>
    <t>See Acct 4322</t>
  </si>
  <si>
    <t>December 31, 2014</t>
  </si>
  <si>
    <t>Balance at December 31, 2013</t>
  </si>
  <si>
    <t>To record remaining 50% disposition of 2011 DVA Acct Balance Includes 
Interest Component</t>
  </si>
  <si>
    <t>To record remaining 50% disposition as approved by the OEB in E.L.K.'s 2012 Cost of Service Decision and Rate Order EB-2011-0099</t>
  </si>
  <si>
    <t>December 31, 2015</t>
  </si>
  <si>
    <t>Balance as at December 31, 2014</t>
  </si>
  <si>
    <t>See Acct 1562-05</t>
  </si>
  <si>
    <t>Amount Collected through Rate Rider as at May 1, 2013- Recorded in Account 4322- Required to be reclassed- profile 28</t>
  </si>
  <si>
    <t>Amount collected through Rate Rider Def PILS- profile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</si>
</sst>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.000"/>
  </numFmts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8">
    <xf numFmtId="0" fontId="0" fillId="0" borderId="0" xfId="0"/>
    <xf numFmtId="15" fontId="0" fillId="0" borderId="0" xfId="0" quotePrefix="1" applyNumberFormat="1"/>
    <xf numFmtId="0" fontId="1" fillId="0" borderId="0" xfId="0" applyFont="1"/>
    <xf numFmtId="164" fontId="0" fillId="0" borderId="0" xfId="1" applyFont="1"/>
    <xf numFmtId="164" fontId="0" fillId="0" borderId="1" xfId="1" applyFont="1" applyBorder="1"/>
    <xf numFmtId="164" fontId="0" fillId="0" borderId="2" xfId="1" applyFont="1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164" fontId="0" fillId="0" borderId="0" xfId="1" applyFont="1" applyBorder="1"/>
    <xf numFmtId="165" fontId="0" fillId="0" borderId="0" xfId="0" applyNumberFormat="1"/>
    <xf numFmtId="0" fontId="0" fillId="0" borderId="0" xfId="0" applyAlignment="1">
      <alignment horizontal="right" wrapText="1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horizontal="right" wrapText="1"/>
    </xf>
    <xf numFmtId="164" fontId="0" fillId="0" borderId="3" xfId="1" applyFont="1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1790700</xdr:colOff>
      <xdr:row>3</xdr:row>
      <xdr:rowOff>162967</xdr:rowOff>
    </xdr:to>
    <xdr:pic>
      <xdr:nvPicPr>
        <xdr:cNvPr id="2" name="Picture 2" descr="elk-b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90700" cy="734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1790700</xdr:colOff>
      <xdr:row>3</xdr:row>
      <xdr:rowOff>162967</xdr:rowOff>
    </xdr:to>
    <xdr:pic>
      <xdr:nvPicPr>
        <xdr:cNvPr id="2" name="Picture 2" descr="elk-b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90700" cy="734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1790700</xdr:colOff>
      <xdr:row>3</xdr:row>
      <xdr:rowOff>162967</xdr:rowOff>
    </xdr:to>
    <xdr:pic>
      <xdr:nvPicPr>
        <xdr:cNvPr id="2" name="Picture 2" descr="elk-b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90700" cy="734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1790700</xdr:colOff>
      <xdr:row>3</xdr:row>
      <xdr:rowOff>162967</xdr:rowOff>
    </xdr:to>
    <xdr:pic>
      <xdr:nvPicPr>
        <xdr:cNvPr id="2" name="Picture 2" descr="elk-b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90700" cy="734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1790700</xdr:colOff>
      <xdr:row>3</xdr:row>
      <xdr:rowOff>162967</xdr:rowOff>
    </xdr:to>
    <xdr:pic>
      <xdr:nvPicPr>
        <xdr:cNvPr id="2" name="Picture 2" descr="elk-b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90700" cy="734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1790700</xdr:colOff>
      <xdr:row>3</xdr:row>
      <xdr:rowOff>162967</xdr:rowOff>
    </xdr:to>
    <xdr:pic>
      <xdr:nvPicPr>
        <xdr:cNvPr id="2" name="Picture 2" descr="elk-b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90700" cy="734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5:C23"/>
  <sheetViews>
    <sheetView workbookViewId="0">
      <selection activeCell="C22" sqref="C22"/>
    </sheetView>
  </sheetViews>
  <sheetFormatPr defaultRowHeight="15" x14ac:dyDescent="0.25"/>
  <cols>
    <col min="1" max="1" width="42.42578125" customWidth="1"/>
    <col min="3" max="3" width="15" style="3" bestFit="1" customWidth="1"/>
  </cols>
  <sheetData>
    <row r="5" spans="1:3" x14ac:dyDescent="0.25">
      <c r="A5" t="s">
        <v>1</v>
      </c>
    </row>
    <row r="6" spans="1:3" x14ac:dyDescent="0.25">
      <c r="A6" t="s">
        <v>2</v>
      </c>
    </row>
    <row r="7" spans="1:3" x14ac:dyDescent="0.25">
      <c r="A7" s="1" t="s">
        <v>0</v>
      </c>
    </row>
    <row r="8" spans="1:3" x14ac:dyDescent="0.25">
      <c r="A8" s="2" t="s">
        <v>3</v>
      </c>
    </row>
    <row r="11" spans="1:3" x14ac:dyDescent="0.25">
      <c r="A11" t="s">
        <v>4</v>
      </c>
      <c r="B11">
        <v>1580</v>
      </c>
      <c r="C11" s="3">
        <v>-865208</v>
      </c>
    </row>
    <row r="12" spans="1:3" x14ac:dyDescent="0.25">
      <c r="A12" t="s">
        <v>5</v>
      </c>
      <c r="B12">
        <v>1584</v>
      </c>
      <c r="C12" s="3">
        <v>526325</v>
      </c>
    </row>
    <row r="13" spans="1:3" x14ac:dyDescent="0.25">
      <c r="A13" t="s">
        <v>6</v>
      </c>
      <c r="B13">
        <v>1586</v>
      </c>
      <c r="C13" s="3">
        <v>-1063767</v>
      </c>
    </row>
    <row r="14" spans="1:3" x14ac:dyDescent="0.25">
      <c r="A14" t="s">
        <v>7</v>
      </c>
      <c r="B14">
        <v>1588</v>
      </c>
      <c r="C14" s="3">
        <v>-135645</v>
      </c>
    </row>
    <row r="15" spans="1:3" x14ac:dyDescent="0.25">
      <c r="A15" t="s">
        <v>8</v>
      </c>
      <c r="B15" t="s">
        <v>9</v>
      </c>
      <c r="C15" s="3">
        <v>370612</v>
      </c>
    </row>
    <row r="16" spans="1:3" x14ac:dyDescent="0.25">
      <c r="A16" t="s">
        <v>10</v>
      </c>
      <c r="B16">
        <v>1590</v>
      </c>
      <c r="C16" s="3">
        <v>883814</v>
      </c>
    </row>
    <row r="17" spans="1:3" x14ac:dyDescent="0.25">
      <c r="C17" s="4"/>
    </row>
    <row r="18" spans="1:3" x14ac:dyDescent="0.25">
      <c r="C18" s="3">
        <f>SUM(C11:C17)</f>
        <v>-283869</v>
      </c>
    </row>
    <row r="20" spans="1:3" x14ac:dyDescent="0.25">
      <c r="A20" t="s">
        <v>11</v>
      </c>
      <c r="C20" s="3">
        <v>104618.48</v>
      </c>
    </row>
    <row r="22" spans="1:3" ht="15.75" thickBot="1" x14ac:dyDescent="0.3">
      <c r="C22" s="5">
        <f>SUM(C18:C21)</f>
        <v>-179250.52000000002</v>
      </c>
    </row>
    <row r="23" spans="1:3" ht="15.75" thickTop="1" x14ac:dyDescent="0.25"/>
  </sheetData>
  <pageMargins left="0.7" right="0.7" top="0.75" bottom="0.75" header="0.3" footer="0.3"/>
  <pageSetup orientation="portrait" r:id="rId1"/>
  <headerFooter>
    <oddFooter>&amp;L&amp;Z&amp;F&amp;D&amp;T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5:C35"/>
  <sheetViews>
    <sheetView workbookViewId="0">
      <selection activeCell="E35" sqref="E35"/>
    </sheetView>
  </sheetViews>
  <sheetFormatPr defaultRowHeight="15" x14ac:dyDescent="0.25"/>
  <cols>
    <col min="1" max="1" width="42.42578125" customWidth="1"/>
    <col min="2" max="2" width="8.42578125" customWidth="1"/>
    <col min="3" max="3" width="17.140625" style="3" customWidth="1"/>
  </cols>
  <sheetData>
    <row r="5" spans="1:3" x14ac:dyDescent="0.25">
      <c r="A5" t="s">
        <v>1</v>
      </c>
    </row>
    <row r="6" spans="1:3" x14ac:dyDescent="0.25">
      <c r="A6" t="s">
        <v>2</v>
      </c>
    </row>
    <row r="7" spans="1:3" x14ac:dyDescent="0.25">
      <c r="A7" s="1" t="s">
        <v>15</v>
      </c>
    </row>
    <row r="8" spans="1:3" x14ac:dyDescent="0.25">
      <c r="A8" s="2" t="s">
        <v>16</v>
      </c>
    </row>
    <row r="11" spans="1:3" x14ac:dyDescent="0.25">
      <c r="A11" t="s">
        <v>4</v>
      </c>
      <c r="B11">
        <v>1580</v>
      </c>
      <c r="C11" s="3">
        <v>-865208</v>
      </c>
    </row>
    <row r="12" spans="1:3" x14ac:dyDescent="0.25">
      <c r="A12" t="s">
        <v>5</v>
      </c>
      <c r="B12">
        <v>1584</v>
      </c>
      <c r="C12" s="3">
        <v>526325</v>
      </c>
    </row>
    <row r="13" spans="1:3" x14ac:dyDescent="0.25">
      <c r="A13" t="s">
        <v>6</v>
      </c>
      <c r="B13">
        <v>1586</v>
      </c>
      <c r="C13" s="3">
        <v>-1063767</v>
      </c>
    </row>
    <row r="14" spans="1:3" x14ac:dyDescent="0.25">
      <c r="A14" t="s">
        <v>7</v>
      </c>
      <c r="B14">
        <v>1588</v>
      </c>
      <c r="C14" s="3">
        <v>-135645</v>
      </c>
    </row>
    <row r="15" spans="1:3" x14ac:dyDescent="0.25">
      <c r="A15" t="s">
        <v>8</v>
      </c>
      <c r="B15" t="s">
        <v>9</v>
      </c>
      <c r="C15" s="3">
        <v>370612</v>
      </c>
    </row>
    <row r="16" spans="1:3" x14ac:dyDescent="0.25">
      <c r="A16" t="s">
        <v>10</v>
      </c>
      <c r="B16">
        <v>1590</v>
      </c>
      <c r="C16" s="3">
        <v>883814</v>
      </c>
    </row>
    <row r="17" spans="1:3" x14ac:dyDescent="0.25">
      <c r="C17" s="4"/>
    </row>
    <row r="18" spans="1:3" x14ac:dyDescent="0.25">
      <c r="C18" s="3">
        <f>SUM(C11:C17)</f>
        <v>-283869</v>
      </c>
    </row>
    <row r="20" spans="1:3" x14ac:dyDescent="0.25">
      <c r="A20" s="6" t="s">
        <v>11</v>
      </c>
      <c r="C20" s="3">
        <v>104618.48</v>
      </c>
    </row>
    <row r="21" spans="1:3" x14ac:dyDescent="0.25">
      <c r="A21" s="6"/>
    </row>
    <row r="22" spans="1:3" ht="15.75" thickBot="1" x14ac:dyDescent="0.3">
      <c r="A22" s="6" t="s">
        <v>12</v>
      </c>
      <c r="C22" s="5">
        <f>SUM(C18:C21)</f>
        <v>-179250.52000000002</v>
      </c>
    </row>
    <row r="23" spans="1:3" ht="15.75" thickTop="1" x14ac:dyDescent="0.25">
      <c r="A23" s="6"/>
    </row>
    <row r="24" spans="1:3" x14ac:dyDescent="0.25">
      <c r="A24" s="6" t="s">
        <v>13</v>
      </c>
      <c r="C24" s="3">
        <v>-882780.67</v>
      </c>
    </row>
    <row r="25" spans="1:3" x14ac:dyDescent="0.25">
      <c r="A25" s="6"/>
    </row>
    <row r="26" spans="1:3" x14ac:dyDescent="0.25">
      <c r="A26" t="s">
        <v>4</v>
      </c>
      <c r="B26">
        <v>1580</v>
      </c>
      <c r="C26" s="3">
        <v>-219808</v>
      </c>
    </row>
    <row r="27" spans="1:3" x14ac:dyDescent="0.25">
      <c r="A27" t="s">
        <v>5</v>
      </c>
      <c r="B27">
        <v>1584</v>
      </c>
      <c r="C27" s="3">
        <v>684037</v>
      </c>
    </row>
    <row r="28" spans="1:3" x14ac:dyDescent="0.25">
      <c r="A28" t="s">
        <v>6</v>
      </c>
      <c r="B28">
        <v>1586</v>
      </c>
      <c r="C28" s="3">
        <v>-398684</v>
      </c>
    </row>
    <row r="29" spans="1:3" x14ac:dyDescent="0.25">
      <c r="A29" t="s">
        <v>7</v>
      </c>
      <c r="B29">
        <v>1588</v>
      </c>
      <c r="C29" s="3">
        <v>-79256</v>
      </c>
    </row>
    <row r="30" spans="1:3" x14ac:dyDescent="0.25">
      <c r="A30" t="s">
        <v>8</v>
      </c>
      <c r="B30" t="s">
        <v>9</v>
      </c>
      <c r="C30" s="3">
        <v>-1806937</v>
      </c>
    </row>
    <row r="31" spans="1:3" x14ac:dyDescent="0.25">
      <c r="A31" t="s">
        <v>10</v>
      </c>
      <c r="B31">
        <v>1590</v>
      </c>
      <c r="C31" s="3">
        <v>272144</v>
      </c>
    </row>
    <row r="32" spans="1:3" x14ac:dyDescent="0.25">
      <c r="A32" s="6"/>
      <c r="B32" t="s">
        <v>17</v>
      </c>
      <c r="C32" s="3">
        <v>-8964.7000000000007</v>
      </c>
    </row>
    <row r="33" spans="1:3" ht="15.75" thickBot="1" x14ac:dyDescent="0.3">
      <c r="C33" s="5">
        <f>SUM(C26:C32)</f>
        <v>-1557468.7</v>
      </c>
    </row>
    <row r="34" spans="1:3" ht="15.75" thickTop="1" x14ac:dyDescent="0.25"/>
    <row r="35" spans="1:3" x14ac:dyDescent="0.25">
      <c r="A35" s="6" t="s">
        <v>14</v>
      </c>
      <c r="C35" s="3">
        <f>C33-C24-C22</f>
        <v>-495437.50999999989</v>
      </c>
    </row>
  </sheetData>
  <pageMargins left="0.7" right="0.7" top="0.75" bottom="0.75" header="0.3" footer="0.3"/>
  <pageSetup orientation="portrait" r:id="rId1"/>
  <headerFooter>
    <oddFooter>&amp;L&amp;Z&amp;F&amp;D&amp;T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C35"/>
  <sheetViews>
    <sheetView topLeftCell="A7" workbookViewId="0">
      <selection activeCell="C21" sqref="A21:C22"/>
    </sheetView>
  </sheetViews>
  <sheetFormatPr defaultRowHeight="15" x14ac:dyDescent="0.25"/>
  <cols>
    <col min="1" max="1" width="42.42578125" customWidth="1"/>
    <col min="3" max="3" width="15" style="3" bestFit="1" customWidth="1"/>
  </cols>
  <sheetData>
    <row r="5" spans="1:3" x14ac:dyDescent="0.25">
      <c r="A5" t="s">
        <v>1</v>
      </c>
    </row>
    <row r="6" spans="1:3" x14ac:dyDescent="0.25">
      <c r="A6" t="s">
        <v>2</v>
      </c>
    </row>
    <row r="7" spans="1:3" x14ac:dyDescent="0.25">
      <c r="A7" s="1" t="s">
        <v>18</v>
      </c>
    </row>
    <row r="8" spans="1:3" x14ac:dyDescent="0.25">
      <c r="A8" s="2" t="s">
        <v>16</v>
      </c>
    </row>
    <row r="11" spans="1:3" x14ac:dyDescent="0.25">
      <c r="A11" t="s">
        <v>4</v>
      </c>
      <c r="B11">
        <v>1580</v>
      </c>
      <c r="C11" s="3">
        <v>-864057.84</v>
      </c>
    </row>
    <row r="12" spans="1:3" x14ac:dyDescent="0.25">
      <c r="A12" t="s">
        <v>5</v>
      </c>
      <c r="B12">
        <v>1584</v>
      </c>
      <c r="C12" s="3">
        <v>-91746.21</v>
      </c>
    </row>
    <row r="13" spans="1:3" x14ac:dyDescent="0.25">
      <c r="A13" t="s">
        <v>6</v>
      </c>
      <c r="B13">
        <v>1586</v>
      </c>
      <c r="C13" s="3">
        <v>-232020.25</v>
      </c>
    </row>
    <row r="14" spans="1:3" x14ac:dyDescent="0.25">
      <c r="A14" t="s">
        <v>7</v>
      </c>
      <c r="B14">
        <v>1588</v>
      </c>
      <c r="C14" s="3">
        <v>-5803535.7999999998</v>
      </c>
    </row>
    <row r="15" spans="1:3" x14ac:dyDescent="0.25">
      <c r="A15" t="s">
        <v>8</v>
      </c>
      <c r="B15" t="s">
        <v>9</v>
      </c>
      <c r="C15" s="3">
        <v>5974329.6900000004</v>
      </c>
    </row>
    <row r="16" spans="1:3" x14ac:dyDescent="0.25">
      <c r="A16" t="s">
        <v>10</v>
      </c>
      <c r="B16">
        <v>1590</v>
      </c>
      <c r="C16" s="3">
        <v>0</v>
      </c>
    </row>
    <row r="17" spans="1:3" x14ac:dyDescent="0.25">
      <c r="C17" s="4"/>
    </row>
    <row r="18" spans="1:3" x14ac:dyDescent="0.25">
      <c r="C18" s="3">
        <f>SUM(C11:C17)</f>
        <v>-1017030.4099999992</v>
      </c>
    </row>
    <row r="20" spans="1:3" x14ac:dyDescent="0.25">
      <c r="A20" s="6" t="s">
        <v>19</v>
      </c>
      <c r="C20" s="3">
        <v>-801579.71</v>
      </c>
    </row>
    <row r="21" spans="1:3" x14ac:dyDescent="0.25">
      <c r="A21" s="6" t="s">
        <v>21</v>
      </c>
    </row>
    <row r="22" spans="1:3" x14ac:dyDescent="0.25">
      <c r="A22" s="7"/>
      <c r="B22" s="8"/>
      <c r="C22" s="9"/>
    </row>
    <row r="23" spans="1:3" x14ac:dyDescent="0.25">
      <c r="A23" s="7"/>
      <c r="B23" s="8"/>
      <c r="C23" s="9"/>
    </row>
    <row r="24" spans="1:3" x14ac:dyDescent="0.25">
      <c r="A24" s="8"/>
      <c r="B24" s="8"/>
      <c r="C24" s="9"/>
    </row>
    <row r="25" spans="1:3" x14ac:dyDescent="0.25">
      <c r="A25" s="8"/>
      <c r="B25" s="8"/>
      <c r="C25" s="9"/>
    </row>
    <row r="26" spans="1:3" x14ac:dyDescent="0.25">
      <c r="A26" s="8"/>
      <c r="B26" s="8"/>
      <c r="C26" s="9"/>
    </row>
    <row r="27" spans="1:3" x14ac:dyDescent="0.25">
      <c r="A27" s="8"/>
      <c r="B27" s="8"/>
      <c r="C27" s="9"/>
    </row>
    <row r="28" spans="1:3" x14ac:dyDescent="0.25">
      <c r="A28" s="8"/>
      <c r="B28" s="8"/>
      <c r="C28" s="9"/>
    </row>
    <row r="29" spans="1:3" x14ac:dyDescent="0.25">
      <c r="A29" s="8"/>
      <c r="B29" s="8"/>
      <c r="C29" s="9"/>
    </row>
    <row r="30" spans="1:3" x14ac:dyDescent="0.25">
      <c r="A30" s="7"/>
      <c r="B30" s="8"/>
      <c r="C30" s="9"/>
    </row>
    <row r="31" spans="1:3" x14ac:dyDescent="0.25">
      <c r="A31" s="8"/>
      <c r="B31" s="8"/>
      <c r="C31" s="9"/>
    </row>
    <row r="32" spans="1:3" x14ac:dyDescent="0.25">
      <c r="A32" s="8"/>
      <c r="B32" s="8"/>
      <c r="C32" s="9"/>
    </row>
    <row r="33" spans="1:3" x14ac:dyDescent="0.25">
      <c r="A33" s="7"/>
      <c r="B33" s="8"/>
      <c r="C33" s="9"/>
    </row>
    <row r="34" spans="1:3" x14ac:dyDescent="0.25">
      <c r="A34" s="8"/>
      <c r="B34" s="8"/>
      <c r="C34" s="9"/>
    </row>
    <row r="35" spans="1:3" x14ac:dyDescent="0.25">
      <c r="A35" s="8"/>
      <c r="B35" s="8"/>
      <c r="C35" s="9"/>
    </row>
  </sheetData>
  <pageMargins left="0.7" right="0.7" top="0.75" bottom="0.75" header="0.3" footer="0.3"/>
  <pageSetup orientation="portrait" r:id="rId1"/>
  <headerFooter>
    <oddFooter>&amp;L&amp;Z&amp;F&amp;D&amp;T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5:M26"/>
  <sheetViews>
    <sheetView topLeftCell="A3" workbookViewId="0">
      <selection activeCell="C10" sqref="C10"/>
    </sheetView>
  </sheetViews>
  <sheetFormatPr defaultRowHeight="15" x14ac:dyDescent="0.25"/>
  <cols>
    <col min="1" max="1" width="42.42578125" customWidth="1"/>
    <col min="2" max="2" width="4.28515625" customWidth="1"/>
    <col min="3" max="3" width="15" style="3" bestFit="1" customWidth="1"/>
    <col min="4" max="4" width="13.42578125" bestFit="1" customWidth="1"/>
    <col min="5" max="5" width="8.85546875" customWidth="1"/>
    <col min="13" max="13" width="10.5703125" bestFit="1" customWidth="1"/>
  </cols>
  <sheetData>
    <row r="5" spans="1:5" x14ac:dyDescent="0.25">
      <c r="A5" t="s">
        <v>1</v>
      </c>
    </row>
    <row r="6" spans="1:5" x14ac:dyDescent="0.25">
      <c r="A6" t="s">
        <v>2</v>
      </c>
    </row>
    <row r="7" spans="1:5" x14ac:dyDescent="0.25">
      <c r="A7" s="1" t="s">
        <v>20</v>
      </c>
    </row>
    <row r="8" spans="1:5" x14ac:dyDescent="0.25">
      <c r="A8" s="2" t="s">
        <v>16</v>
      </c>
    </row>
    <row r="10" spans="1:5" x14ac:dyDescent="0.25">
      <c r="A10" s="6" t="s">
        <v>21</v>
      </c>
      <c r="C10" s="3">
        <v>-306142.77</v>
      </c>
    </row>
    <row r="11" spans="1:5" x14ac:dyDescent="0.25">
      <c r="A11" s="7"/>
      <c r="B11" s="8"/>
      <c r="C11" s="9"/>
    </row>
    <row r="12" spans="1:5" x14ac:dyDescent="0.25">
      <c r="A12" s="7" t="s">
        <v>22</v>
      </c>
      <c r="B12" s="8"/>
      <c r="C12" s="9">
        <v>-8964.7000000000007</v>
      </c>
      <c r="D12" t="s">
        <v>23</v>
      </c>
    </row>
    <row r="13" spans="1:5" x14ac:dyDescent="0.25">
      <c r="A13" s="8"/>
      <c r="B13" s="8"/>
      <c r="C13" s="9"/>
    </row>
    <row r="14" spans="1:5" ht="45" x14ac:dyDescent="0.25">
      <c r="A14" s="11" t="s">
        <v>24</v>
      </c>
      <c r="B14" s="8"/>
      <c r="C14" s="9">
        <f>-1980803+51103</f>
        <v>-1929700</v>
      </c>
      <c r="D14" t="s">
        <v>26</v>
      </c>
      <c r="E14" s="12" t="str">
        <f>A21</f>
        <v>D</v>
      </c>
    </row>
    <row r="15" spans="1:5" ht="45" x14ac:dyDescent="0.25">
      <c r="A15" s="11" t="s">
        <v>27</v>
      </c>
      <c r="B15" s="8"/>
      <c r="C15" s="9">
        <v>1025425.37</v>
      </c>
      <c r="D15" t="s">
        <v>32</v>
      </c>
      <c r="E15" s="12"/>
    </row>
    <row r="16" spans="1:5" x14ac:dyDescent="0.25">
      <c r="A16" s="11"/>
      <c r="B16" s="8"/>
      <c r="C16" s="9"/>
      <c r="E16" s="12"/>
    </row>
    <row r="17" spans="1:13" x14ac:dyDescent="0.25">
      <c r="A17" s="11"/>
      <c r="B17" s="8"/>
      <c r="C17" s="9"/>
      <c r="E17" s="12"/>
    </row>
    <row r="18" spans="1:13" ht="15.75" thickBot="1" x14ac:dyDescent="0.3">
      <c r="A18" s="7" t="s">
        <v>30</v>
      </c>
      <c r="B18" s="8"/>
      <c r="C18" s="5">
        <f>SUM(C10:C15)</f>
        <v>-1219382.1000000001</v>
      </c>
    </row>
    <row r="19" spans="1:13" ht="15.75" thickTop="1" x14ac:dyDescent="0.25">
      <c r="A19" s="14" t="s">
        <v>29</v>
      </c>
      <c r="B19" s="8"/>
      <c r="C19" s="9">
        <v>-1219382.1000000001</v>
      </c>
    </row>
    <row r="20" spans="1:13" ht="15.75" thickBot="1" x14ac:dyDescent="0.3">
      <c r="A20" s="14" t="s">
        <v>31</v>
      </c>
      <c r="B20" s="8"/>
      <c r="C20" s="15">
        <f>C18-C19</f>
        <v>0</v>
      </c>
    </row>
    <row r="21" spans="1:13" x14ac:dyDescent="0.25">
      <c r="A21" s="13" t="s">
        <v>28</v>
      </c>
      <c r="B21" s="8"/>
      <c r="C21" s="9"/>
    </row>
    <row r="22" spans="1:13" ht="38.25" customHeight="1" x14ac:dyDescent="0.25">
      <c r="A22" s="16" t="s">
        <v>25</v>
      </c>
      <c r="B22" s="17"/>
      <c r="C22" s="17"/>
      <c r="D22" s="17"/>
      <c r="M22" s="10"/>
    </row>
    <row r="23" spans="1:13" x14ac:dyDescent="0.25">
      <c r="A23" s="7"/>
      <c r="B23" s="8"/>
      <c r="C23" s="9"/>
    </row>
    <row r="24" spans="1:13" x14ac:dyDescent="0.25">
      <c r="A24" s="7"/>
      <c r="B24" s="8"/>
      <c r="C24" s="9"/>
    </row>
    <row r="25" spans="1:13" x14ac:dyDescent="0.25">
      <c r="A25" s="8"/>
      <c r="B25" s="8"/>
      <c r="C25" s="9"/>
    </row>
    <row r="26" spans="1:13" x14ac:dyDescent="0.25">
      <c r="A26" s="8"/>
      <c r="B26" s="8"/>
      <c r="C26" s="9"/>
    </row>
  </sheetData>
  <mergeCells count="1">
    <mergeCell ref="A22:D22"/>
  </mergeCells>
  <pageMargins left="0.7" right="0.7" top="0.75" bottom="0.75" header="0.3" footer="0.3"/>
  <pageSetup orientation="portrait" r:id="rId1"/>
  <headerFooter>
    <oddFooter>&amp;L&amp;Z&amp;F&amp;D&amp;T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5:M27"/>
  <sheetViews>
    <sheetView topLeftCell="A7" workbookViewId="0">
      <selection activeCell="H15" sqref="H15"/>
    </sheetView>
  </sheetViews>
  <sheetFormatPr defaultRowHeight="15" x14ac:dyDescent="0.25"/>
  <cols>
    <col min="1" max="1" width="42.42578125" customWidth="1"/>
    <col min="2" max="2" width="4.28515625" customWidth="1"/>
    <col min="3" max="3" width="15" style="3" bestFit="1" customWidth="1"/>
    <col min="4" max="4" width="13.42578125" bestFit="1" customWidth="1"/>
    <col min="5" max="5" width="8.85546875" customWidth="1"/>
    <col min="13" max="13" width="10.5703125" bestFit="1" customWidth="1"/>
  </cols>
  <sheetData>
    <row r="5" spans="1:5" x14ac:dyDescent="0.25">
      <c r="A5" t="s">
        <v>1</v>
      </c>
    </row>
    <row r="6" spans="1:5" x14ac:dyDescent="0.25">
      <c r="A6" t="s">
        <v>2</v>
      </c>
    </row>
    <row r="7" spans="1:5" x14ac:dyDescent="0.25">
      <c r="A7" s="1" t="s">
        <v>33</v>
      </c>
    </row>
    <row r="8" spans="1:5" x14ac:dyDescent="0.25">
      <c r="A8" s="2" t="s">
        <v>16</v>
      </c>
    </row>
    <row r="10" spans="1:5" x14ac:dyDescent="0.25">
      <c r="A10" s="6" t="s">
        <v>34</v>
      </c>
      <c r="C10" s="3">
        <v>-1595351.1</v>
      </c>
    </row>
    <row r="11" spans="1:5" x14ac:dyDescent="0.25">
      <c r="A11" s="7"/>
      <c r="B11" s="8"/>
      <c r="C11" s="9"/>
    </row>
    <row r="12" spans="1:5" ht="45" x14ac:dyDescent="0.25">
      <c r="A12" s="11" t="s">
        <v>35</v>
      </c>
      <c r="B12" s="8"/>
      <c r="C12" s="9">
        <v>52280</v>
      </c>
      <c r="D12" t="s">
        <v>23</v>
      </c>
      <c r="E12" s="12" t="str">
        <f>A22</f>
        <v>D</v>
      </c>
    </row>
    <row r="13" spans="1:5" x14ac:dyDescent="0.25">
      <c r="A13" s="8"/>
      <c r="B13" s="8"/>
      <c r="C13" s="9"/>
    </row>
    <row r="14" spans="1:5" ht="45" x14ac:dyDescent="0.25">
      <c r="A14" s="11" t="s">
        <v>35</v>
      </c>
      <c r="B14" s="8"/>
      <c r="C14" s="9">
        <f>-2166689+20982</f>
        <v>-2145707</v>
      </c>
      <c r="D14" t="s">
        <v>23</v>
      </c>
      <c r="E14" s="12" t="str">
        <f>A22</f>
        <v>D</v>
      </c>
    </row>
    <row r="15" spans="1:5" ht="45" x14ac:dyDescent="0.25">
      <c r="A15" s="11" t="s">
        <v>35</v>
      </c>
      <c r="B15" s="8"/>
      <c r="C15" s="9">
        <v>-387674</v>
      </c>
      <c r="D15" t="s">
        <v>23</v>
      </c>
      <c r="E15" s="12" t="str">
        <f>A22</f>
        <v>D</v>
      </c>
    </row>
    <row r="16" spans="1:5" ht="45" x14ac:dyDescent="0.25">
      <c r="A16" s="11" t="s">
        <v>27</v>
      </c>
      <c r="B16" s="8"/>
      <c r="C16" s="9">
        <v>2013006.35</v>
      </c>
      <c r="D16" t="s">
        <v>32</v>
      </c>
      <c r="E16" s="12"/>
    </row>
    <row r="17" spans="1:13" x14ac:dyDescent="0.25">
      <c r="A17" s="11"/>
      <c r="B17" s="8"/>
      <c r="C17" s="9"/>
      <c r="E17" s="12"/>
    </row>
    <row r="18" spans="1:13" x14ac:dyDescent="0.25">
      <c r="A18" s="11"/>
      <c r="B18" s="8"/>
      <c r="C18" s="9"/>
      <c r="E18" s="12"/>
    </row>
    <row r="19" spans="1:13" ht="15.75" thickBot="1" x14ac:dyDescent="0.3">
      <c r="A19" s="7" t="s">
        <v>30</v>
      </c>
      <c r="B19" s="8"/>
      <c r="C19" s="5">
        <f>SUM(C10:C16)</f>
        <v>-2063445.75</v>
      </c>
    </row>
    <row r="20" spans="1:13" ht="15.75" thickTop="1" x14ac:dyDescent="0.25">
      <c r="A20" s="14" t="s">
        <v>29</v>
      </c>
      <c r="B20" s="8"/>
      <c r="C20" s="9">
        <v>-2063445.75</v>
      </c>
    </row>
    <row r="21" spans="1:13" ht="15.75" thickBot="1" x14ac:dyDescent="0.3">
      <c r="A21" s="14" t="s">
        <v>31</v>
      </c>
      <c r="B21" s="8"/>
      <c r="C21" s="15">
        <f>C19-C20</f>
        <v>0</v>
      </c>
    </row>
    <row r="22" spans="1:13" x14ac:dyDescent="0.25">
      <c r="A22" s="13" t="s">
        <v>28</v>
      </c>
      <c r="B22" s="8"/>
      <c r="C22" s="9"/>
    </row>
    <row r="23" spans="1:13" ht="38.25" customHeight="1" x14ac:dyDescent="0.25">
      <c r="A23" s="16" t="s">
        <v>36</v>
      </c>
      <c r="B23" s="17"/>
      <c r="C23" s="17"/>
      <c r="D23" s="17"/>
      <c r="M23" s="10"/>
    </row>
    <row r="24" spans="1:13" x14ac:dyDescent="0.25">
      <c r="A24" s="7"/>
      <c r="B24" s="8"/>
      <c r="C24" s="9"/>
    </row>
    <row r="25" spans="1:13" x14ac:dyDescent="0.25">
      <c r="A25" s="7"/>
      <c r="B25" s="8"/>
      <c r="C25" s="9"/>
    </row>
    <row r="26" spans="1:13" x14ac:dyDescent="0.25">
      <c r="A26" s="8"/>
      <c r="B26" s="8"/>
      <c r="C26" s="9"/>
    </row>
    <row r="27" spans="1:13" x14ac:dyDescent="0.25">
      <c r="A27" s="8"/>
      <c r="B27" s="8"/>
      <c r="C27" s="9"/>
    </row>
  </sheetData>
  <mergeCells count="1">
    <mergeCell ref="A23:D23"/>
  </mergeCells>
  <pageMargins left="0.7" right="0.7" top="0.75" bottom="0.75" header="0.3" footer="0.3"/>
  <pageSetup orientation="portrait" r:id="rId1"/>
  <headerFooter>
    <oddFooter>&amp;L&amp;Z&amp;F&amp;D&amp;T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5:M32"/>
  <sheetViews>
    <sheetView tabSelected="1" topLeftCell="A16" workbookViewId="0">
      <selection activeCell="C22" sqref="C22"/>
    </sheetView>
  </sheetViews>
  <sheetFormatPr defaultRowHeight="15" x14ac:dyDescent="0.25"/>
  <cols>
    <col min="1" max="1" width="42.42578125" customWidth="1"/>
    <col min="2" max="2" width="4.28515625" customWidth="1"/>
    <col min="3" max="3" width="15" style="3" bestFit="1" customWidth="1"/>
    <col min="4" max="4" width="13.42578125" bestFit="1" customWidth="1"/>
    <col min="5" max="5" width="8.85546875" customWidth="1"/>
    <col min="13" max="13" width="10.5703125" bestFit="1" customWidth="1"/>
  </cols>
  <sheetData>
    <row r="5" spans="1:5" x14ac:dyDescent="0.25">
      <c r="A5" t="s">
        <v>1</v>
      </c>
    </row>
    <row r="6" spans="1:5" x14ac:dyDescent="0.25">
      <c r="A6" t="s">
        <v>2</v>
      </c>
    </row>
    <row r="7" spans="1:5" x14ac:dyDescent="0.25">
      <c r="A7" s="1" t="s">
        <v>37</v>
      </c>
    </row>
    <row r="8" spans="1:5" x14ac:dyDescent="0.25">
      <c r="A8" s="2" t="s">
        <v>16</v>
      </c>
    </row>
    <row r="10" spans="1:5" x14ac:dyDescent="0.25">
      <c r="A10" s="6" t="s">
        <v>34</v>
      </c>
      <c r="C10" s="3">
        <v>-1595351.1</v>
      </c>
    </row>
    <row r="11" spans="1:5" x14ac:dyDescent="0.25">
      <c r="A11" s="7"/>
      <c r="B11" s="8"/>
      <c r="C11" s="9"/>
    </row>
    <row r="12" spans="1:5" ht="45" x14ac:dyDescent="0.25">
      <c r="A12" s="11" t="s">
        <v>35</v>
      </c>
      <c r="B12" s="8"/>
      <c r="C12" s="9">
        <v>52280</v>
      </c>
      <c r="D12" t="s">
        <v>23</v>
      </c>
      <c r="E12" s="12" t="str">
        <f>A27</f>
        <v>D</v>
      </c>
    </row>
    <row r="13" spans="1:5" x14ac:dyDescent="0.25">
      <c r="A13" s="8"/>
      <c r="B13" s="8"/>
      <c r="C13" s="9"/>
    </row>
    <row r="14" spans="1:5" ht="45" x14ac:dyDescent="0.25">
      <c r="A14" s="11" t="s">
        <v>35</v>
      </c>
      <c r="B14" s="8"/>
      <c r="C14" s="9">
        <f>-2166689+20982</f>
        <v>-2145707</v>
      </c>
      <c r="D14" t="s">
        <v>23</v>
      </c>
      <c r="E14" s="12" t="str">
        <f>A27</f>
        <v>D</v>
      </c>
    </row>
    <row r="15" spans="1:5" ht="45" x14ac:dyDescent="0.25">
      <c r="A15" s="11" t="s">
        <v>35</v>
      </c>
      <c r="B15" s="8"/>
      <c r="C15" s="9">
        <v>-387674</v>
      </c>
      <c r="D15" t="s">
        <v>23</v>
      </c>
      <c r="E15" s="12" t="str">
        <f>A27</f>
        <v>D</v>
      </c>
    </row>
    <row r="16" spans="1:5" ht="45" x14ac:dyDescent="0.25">
      <c r="A16" s="11" t="s">
        <v>27</v>
      </c>
      <c r="B16" s="8"/>
      <c r="C16" s="9">
        <v>2013006.35</v>
      </c>
      <c r="D16" t="s">
        <v>32</v>
      </c>
      <c r="E16" s="12"/>
    </row>
    <row r="17" spans="1:13" x14ac:dyDescent="0.25">
      <c r="A17" s="11"/>
      <c r="B17" s="8"/>
      <c r="C17" s="9"/>
      <c r="E17" s="12"/>
    </row>
    <row r="18" spans="1:13" ht="15.75" thickBot="1" x14ac:dyDescent="0.3">
      <c r="A18" s="7" t="s">
        <v>38</v>
      </c>
      <c r="B18" s="8"/>
      <c r="C18" s="5">
        <f>SUM(C10:C16)</f>
        <v>-2063445.75</v>
      </c>
    </row>
    <row r="19" spans="1:13" ht="15.75" thickTop="1" x14ac:dyDescent="0.25">
      <c r="A19" s="7"/>
      <c r="B19" s="8"/>
      <c r="C19" s="9"/>
    </row>
    <row r="20" spans="1:13" ht="45" x14ac:dyDescent="0.25">
      <c r="A20" s="11" t="s">
        <v>40</v>
      </c>
      <c r="B20" s="8"/>
      <c r="C20" s="9">
        <v>1096503.26</v>
      </c>
      <c r="D20" t="s">
        <v>32</v>
      </c>
    </row>
    <row r="21" spans="1:13" x14ac:dyDescent="0.25">
      <c r="A21" s="7"/>
      <c r="B21" s="8"/>
      <c r="C21" s="9"/>
    </row>
    <row r="22" spans="1:13" ht="30" x14ac:dyDescent="0.25">
      <c r="A22" s="11" t="s">
        <v>41</v>
      </c>
      <c r="B22" s="8"/>
      <c r="C22" s="9">
        <v>550039.64</v>
      </c>
      <c r="D22" t="s">
        <v>39</v>
      </c>
    </row>
    <row r="23" spans="1:13" ht="15.75" thickBot="1" x14ac:dyDescent="0.3">
      <c r="A23" s="7"/>
      <c r="B23" s="8"/>
      <c r="C23" s="5">
        <f>C18+C20+C22</f>
        <v>-416902.85</v>
      </c>
    </row>
    <row r="24" spans="1:13" ht="15.75" thickTop="1" x14ac:dyDescent="0.25">
      <c r="A24" s="7"/>
      <c r="B24" s="8"/>
      <c r="C24" s="9"/>
    </row>
    <row r="25" spans="1:13" x14ac:dyDescent="0.25">
      <c r="A25" s="14" t="s">
        <v>29</v>
      </c>
      <c r="B25" s="8"/>
      <c r="C25" s="9">
        <v>-416902.85</v>
      </c>
    </row>
    <row r="26" spans="1:13" ht="15.75" thickBot="1" x14ac:dyDescent="0.3">
      <c r="A26" s="14" t="s">
        <v>31</v>
      </c>
      <c r="B26" s="8"/>
      <c r="C26" s="15">
        <f>C23-C25</f>
        <v>0</v>
      </c>
    </row>
    <row r="27" spans="1:13" x14ac:dyDescent="0.25">
      <c r="A27" s="13" t="s">
        <v>28</v>
      </c>
      <c r="B27" s="8"/>
      <c r="C27" s="9"/>
    </row>
    <row r="28" spans="1:13" ht="38.25" customHeight="1" x14ac:dyDescent="0.25">
      <c r="A28" s="16" t="s">
        <v>36</v>
      </c>
      <c r="B28" s="17"/>
      <c r="C28" s="17"/>
      <c r="D28" s="17"/>
      <c r="M28" s="10"/>
    </row>
    <row r="29" spans="1:13" x14ac:dyDescent="0.25">
      <c r="A29" s="7"/>
      <c r="B29" s="8"/>
      <c r="C29" s="9"/>
    </row>
    <row r="30" spans="1:13" x14ac:dyDescent="0.25">
      <c r="A30" s="7"/>
      <c r="B30" s="8"/>
      <c r="C30" s="9"/>
    </row>
    <row r="31" spans="1:13" x14ac:dyDescent="0.25">
      <c r="A31" s="8"/>
      <c r="B31" s="8"/>
      <c r="C31" s="9"/>
    </row>
    <row r="32" spans="1:13" x14ac:dyDescent="0.25">
      <c r="A32" s="8"/>
      <c r="B32" s="8"/>
      <c r="C32" s="9"/>
    </row>
  </sheetData>
  <mergeCells count="1">
    <mergeCell ref="A28:D28"/>
  </mergeCells>
  <pageMargins left="0.7" right="0.7" top="0.75" bottom="0.75" header="0.3" footer="0.3"/>
  <pageSetup orientation="portrait" r:id="rId1"/>
  <headerFooter>
    <oddFooter>&amp;L&amp;Z&amp;F&amp;D&amp;T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2010</vt:lpstr>
      <vt:lpstr>2011</vt:lpstr>
      <vt:lpstr>2012</vt:lpstr>
      <vt:lpstr>2013</vt:lpstr>
      <vt:lpstr>2014</vt:lpstr>
      <vt:lpstr>2015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sslater</dc:creator>
  <cp:lastModifiedBy>Bruce Bacon</cp:lastModifiedBy>
  <cp:lastPrinted>2016-07-06T20:44:00Z</cp:lastPrinted>
  <dcterms:created xsi:type="dcterms:W3CDTF">2010-01-11T18:08:56Z</dcterms:created>
  <dcterms:modified xsi:type="dcterms:W3CDTF">2017-05-27T00:33:30Z</dcterms:modified>
</cp:coreProperties>
</file>