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120" windowHeight="6480"/>
  </bookViews>
  <sheets>
    <sheet name="1595 Analysis" sheetId="1" r:id="rId1"/>
  </sheets>
  <definedNames>
    <definedName name="_xlnm.Print_Area" localSheetId="0">'1595 Analysis'!$A$1:$S$63</definedName>
  </definedNames>
  <calcPr calcId="145621" iterate="1"/>
</workbook>
</file>

<file path=xl/calcChain.xml><?xml version="1.0" encoding="utf-8"?>
<calcChain xmlns="http://schemas.openxmlformats.org/spreadsheetml/2006/main">
  <c r="P35" i="1" l="1"/>
  <c r="J33" i="1" l="1"/>
  <c r="J31" i="1"/>
  <c r="J29" i="1"/>
  <c r="L13" i="1" l="1"/>
  <c r="D27" i="1"/>
  <c r="J25" i="1"/>
  <c r="J23" i="1"/>
  <c r="J15" i="1"/>
  <c r="J11" i="1"/>
  <c r="D17" i="1"/>
  <c r="F17" i="1"/>
  <c r="H17" i="1"/>
  <c r="H27" i="1" s="1"/>
  <c r="J9" i="1"/>
  <c r="J7" i="1"/>
  <c r="B19" i="1"/>
  <c r="J19" i="1" s="1"/>
  <c r="B17" i="1"/>
  <c r="B27" i="1" s="1"/>
  <c r="B35" i="1" s="1"/>
  <c r="F27" i="1" l="1"/>
  <c r="F35" i="1" s="1"/>
  <c r="H35" i="1"/>
  <c r="D35" i="1"/>
  <c r="P21" i="1"/>
  <c r="P33" i="1" l="1"/>
  <c r="P29" i="1"/>
  <c r="P25" i="1"/>
  <c r="P23" i="1"/>
  <c r="P15" i="1"/>
  <c r="P11" i="1"/>
  <c r="P9" i="1"/>
  <c r="P7" i="1"/>
  <c r="P19" i="1"/>
  <c r="N17" i="1" l="1"/>
  <c r="N27" i="1" s="1"/>
  <c r="N35" i="1" s="1"/>
  <c r="N39" i="1" s="1"/>
  <c r="J5" i="1"/>
  <c r="J17" i="1" s="1"/>
  <c r="P31" i="1"/>
  <c r="J27" i="1" l="1"/>
  <c r="J35" i="1" s="1"/>
  <c r="P5" i="1"/>
  <c r="P13" i="1"/>
  <c r="L17" i="1"/>
  <c r="L27" i="1" s="1"/>
  <c r="L35" i="1" s="1"/>
  <c r="P17" i="1" l="1"/>
  <c r="P27" i="1" s="1"/>
</calcChain>
</file>

<file path=xl/comments1.xml><?xml version="1.0" encoding="utf-8"?>
<comments xmlns="http://schemas.openxmlformats.org/spreadsheetml/2006/main">
  <authors>
    <author>Bruce Bacon</author>
  </authors>
  <commentList>
    <comment ref="V27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Ties to 2014 RRR filing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Ties to 2015 RRR filing
</t>
        </r>
      </text>
    </comment>
  </commentList>
</comments>
</file>

<file path=xl/sharedStrings.xml><?xml version="1.0" encoding="utf-8"?>
<sst xmlns="http://schemas.openxmlformats.org/spreadsheetml/2006/main" count="104" uniqueCount="82">
  <si>
    <t xml:space="preserve">OEB Regulatory Audit Required Entry </t>
  </si>
  <si>
    <t xml:space="preserve">Balance December 31, 2013 </t>
  </si>
  <si>
    <t>Balance December 31, 2014</t>
  </si>
  <si>
    <t>1st 50% of 2011 DVA Balance</t>
  </si>
  <si>
    <t xml:space="preserve">1st 50%  of Account 1562 </t>
  </si>
  <si>
    <t>2nd 50% of 2011 DVA Balance</t>
  </si>
  <si>
    <t xml:space="preserve">2nd 50%  of Account 1562 </t>
  </si>
  <si>
    <t>Balance December 31, 2015</t>
  </si>
  <si>
    <t>Adjustment to G/L</t>
  </si>
  <si>
    <t>Total</t>
  </si>
  <si>
    <t>Interest on Non GA Accounts: 1595-04</t>
  </si>
  <si>
    <t>Non GA Accounts: 1595</t>
  </si>
  <si>
    <t>Balance December 31, 2012</t>
  </si>
  <si>
    <t>Subaccount 1</t>
  </si>
  <si>
    <t>Subaccount 2</t>
  </si>
  <si>
    <t>Subaccount 3</t>
  </si>
  <si>
    <t>2015 Balance</t>
  </si>
  <si>
    <t>(B)</t>
  </si>
  <si>
    <t>(A)</t>
  </si>
  <si>
    <t xml:space="preserve">(C) 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</si>
  <si>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</si>
  <si>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</si>
  <si>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</si>
  <si>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</si>
  <si>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</si>
  <si>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</si>
  <si>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</si>
  <si>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</si>
  <si>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</si>
  <si>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</si>
  <si>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</si>
  <si>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</si>
  <si>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</si>
  <si>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</si>
  <si>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</si>
  <si>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</si>
  <si>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</si>
  <si>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</si>
  <si>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</si>
  <si>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</si>
  <si>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Sub-total</t>
  </si>
  <si>
    <t>Associated with Rate Riders Effective until April 30, 2015</t>
  </si>
  <si>
    <t>Associated with Rate Riders Effective until April 30, 2016</t>
  </si>
  <si>
    <t>Associated with Rate Riders Effective until April 30, 2017</t>
  </si>
  <si>
    <t>2013 Disposition</t>
  </si>
  <si>
    <t>2014 Disposition</t>
  </si>
  <si>
    <t>2015 Disposition</t>
  </si>
  <si>
    <t>2015 Disposition - 1562</t>
  </si>
  <si>
    <t>GA Account: 1595-01</t>
  </si>
  <si>
    <t>Interest on GA Account: 1595-02</t>
  </si>
  <si>
    <t>(C)</t>
  </si>
  <si>
    <t xml:space="preserve">(D) </t>
  </si>
  <si>
    <t>File 1_1595 Support 2013 Deferral and Var Acct Rate Rider, first page, first number in table.</t>
  </si>
  <si>
    <t>File 1_1595 Support 2013 Deferral and Var Acct Rate Rider, first page, second number in table.</t>
  </si>
  <si>
    <t>File 2_Acct 1595-01 Support 2013 Deff &amp; Var Acc Non RPP- GA, first page, first number in table.</t>
  </si>
  <si>
    <t xml:space="preserve">(H) </t>
  </si>
  <si>
    <t>File 1_1595 Support 2013 Deferral and Var Acct Rate Rider, first page, fourth number in table.</t>
  </si>
  <si>
    <t>File 1_1595 Support 2013 Deferral and Var Acct Rate Rider, first page, combined fifth and sixth number in table.</t>
  </si>
  <si>
    <t>File 2_Acct 1595-01 Support 2013 Deff &amp; Var Acc Non RPP- GA, first page, fifth number in table.</t>
  </si>
  <si>
    <t>File 2_Acct 1595-01 Support 2013 Deff &amp; Var Acc Non RPP- GA, first page, second number in table.</t>
  </si>
  <si>
    <t>File 3_1595 Reconciliation 2014 RR Def &amp; Var Accts, first page, combined second and third number in table</t>
  </si>
  <si>
    <t>File 4_1595-01 Reconciliation 2014- RR Disposition GA, first page, second number in table</t>
  </si>
  <si>
    <t>File 3_1595 Reconciliation 2014 RR Def &amp; Var Accts, first page, fourth number in table</t>
  </si>
  <si>
    <t>File 3_1595 Reconciliation 2014 RR Def &amp; Var Accts, first page, fifth number in table</t>
  </si>
  <si>
    <t>File 4_1595-01 Reconciliation 2014- RR Disposition GA, first page, third number in table</t>
  </si>
  <si>
    <t>File 4_1595-01 Reconciliation 2014- RR Disposition GA,second page, 1595-04 value at bottom of page</t>
  </si>
  <si>
    <t>Small adjustment</t>
  </si>
  <si>
    <t>File 6_1595-01 OEB Rate Rider Disposition of GA- Only Non RPP- Principal December 31, 2015, tab 2015, cell B15</t>
  </si>
  <si>
    <t>This value equals 2013 RRR filing</t>
  </si>
  <si>
    <t>This value equals 2014 RRR filing</t>
  </si>
  <si>
    <t>This value equals 2015 RRR filing</t>
  </si>
  <si>
    <t>This value equals 2012 RRR filing</t>
  </si>
  <si>
    <t>Double count explained in E.L.K. Energy Inc.; EB-2016-0066, Exhibit 9, Page 4 of 22, Line 2 to 9</t>
  </si>
  <si>
    <t>File 1_ 1595 Support 2013 Deferral and Var Acct Rate Rider, first page, third number in table.</t>
  </si>
  <si>
    <t>File 2_Acct 1595-01 Support 2013 Deff &amp; Var Acc Non RPP- GA, Page 17 PDF, 1595-04 value at bottom of page</t>
  </si>
  <si>
    <t>File 2_Acct 1595-01 Support 2013 Deff &amp; Var Acc Non RPP- GA, Page 17 PDF, 1595-02 value at bottom of page</t>
  </si>
  <si>
    <t>File 4_1595-01 Reconciliation 2014- RR Disposition GA,second page, 1595-02 value at bottom of page</t>
  </si>
  <si>
    <t>File 4_1595-01 Reconciliation 2014- RR Disposition GA, first page, sixth number in table</t>
  </si>
  <si>
    <t>1595 approved dispostion amount included in Group 1 account in 2016 rates as per EB-2015-0064 Board Decision. See File 7_dec_rate order_ELK_IRM_20160317.</t>
  </si>
  <si>
    <t>File 5_1595 Disposition_recovery of regulatory balances December 31, 2015, tab 2015, cell C20</t>
  </si>
  <si>
    <t>File 6_1595-01 OEB Rate Rider Disposition of GA- Only Non RPP- Principal December 31, 2015, tab 2015, cell B12</t>
  </si>
  <si>
    <t>File 5_1595 Disposition_recovery of regulatory balances December 31, 2015, tab 2015, cell 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</si>
</sst>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0.00;\(##,##0.00\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5" fontId="1" fillId="0" borderId="0" xfId="0" quotePrefix="1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165" fontId="4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3"/>
  <sheetViews>
    <sheetView tabSelected="1" topLeftCell="C1" zoomScale="80" zoomScaleNormal="80" workbookViewId="0">
      <selection activeCell="J21" sqref="D21:J21"/>
    </sheetView>
  </sheetViews>
  <sheetFormatPr defaultRowHeight="15" x14ac:dyDescent="0.2"/>
  <cols>
    <col min="1" max="1" width="39.85546875" style="1" bestFit="1" customWidth="1"/>
    <col min="2" max="2" width="19.140625" style="1" customWidth="1"/>
    <col min="3" max="3" width="5.140625" style="1" customWidth="1"/>
    <col min="4" max="4" width="19.5703125" style="1" customWidth="1"/>
    <col min="5" max="5" width="5" style="1" bestFit="1" customWidth="1"/>
    <col min="6" max="6" width="17.5703125" style="1" customWidth="1"/>
    <col min="7" max="7" width="4.5703125" style="1" bestFit="1" customWidth="1"/>
    <col min="8" max="8" width="15.42578125" style="1" customWidth="1"/>
    <col min="9" max="9" width="4.28515625" style="1" bestFit="1" customWidth="1"/>
    <col min="10" max="10" width="19.140625" style="4" customWidth="1"/>
    <col min="11" max="11" width="4.28515625" style="4" bestFit="1" customWidth="1"/>
    <col min="12" max="12" width="19.140625" style="4" customWidth="1"/>
    <col min="13" max="13" width="4.28515625" style="4" bestFit="1" customWidth="1"/>
    <col min="14" max="14" width="19.140625" style="4" customWidth="1"/>
    <col min="15" max="15" width="4.28515625" style="4" bestFit="1" customWidth="1"/>
    <col min="16" max="16" width="19.85546875" style="8" customWidth="1"/>
    <col min="17" max="17" width="19.140625" style="8" customWidth="1"/>
    <col min="18" max="18" width="19.140625" style="1" customWidth="1"/>
    <col min="19" max="19" width="15.5703125" style="1" customWidth="1"/>
    <col min="20" max="20" width="17.5703125" style="1" customWidth="1"/>
    <col min="21" max="21" width="15.42578125" style="1" customWidth="1"/>
    <col min="22" max="22" width="14.7109375" style="4" customWidth="1"/>
    <col min="23" max="23" width="20.5703125" style="1" customWidth="1"/>
    <col min="24" max="29" width="9.140625" style="1" customWidth="1"/>
    <col min="30" max="16384" width="9.140625" style="1"/>
  </cols>
  <sheetData>
    <row r="1" spans="1:29" ht="15.75" customHeight="1" x14ac:dyDescent="0.2">
      <c r="B1" s="25" t="s">
        <v>13</v>
      </c>
      <c r="C1" s="25"/>
      <c r="D1" s="25"/>
      <c r="E1" s="25"/>
      <c r="F1" s="25"/>
      <c r="G1" s="25"/>
      <c r="H1" s="25"/>
      <c r="I1" s="25"/>
      <c r="J1" s="25"/>
      <c r="L1" s="13" t="s">
        <v>14</v>
      </c>
      <c r="N1" s="13" t="s">
        <v>15</v>
      </c>
      <c r="P1" s="13" t="s">
        <v>9</v>
      </c>
      <c r="Q1" s="4"/>
    </row>
    <row r="2" spans="1:29" ht="15.75" customHeight="1" x14ac:dyDescent="0.2">
      <c r="B2" s="25" t="s">
        <v>41</v>
      </c>
      <c r="C2" s="25"/>
      <c r="D2" s="25"/>
      <c r="E2" s="25"/>
      <c r="F2" s="25"/>
      <c r="G2" s="25"/>
      <c r="H2" s="25"/>
      <c r="I2" s="25"/>
      <c r="J2" s="25"/>
      <c r="L2" s="26" t="s">
        <v>42</v>
      </c>
      <c r="N2" s="26" t="s">
        <v>43</v>
      </c>
      <c r="P2" s="26" t="s">
        <v>16</v>
      </c>
      <c r="Q2" s="4"/>
    </row>
    <row r="3" spans="1:29" ht="45" x14ac:dyDescent="0.2">
      <c r="B3" s="5" t="s">
        <v>11</v>
      </c>
      <c r="C3" s="5"/>
      <c r="D3" s="5" t="s">
        <v>48</v>
      </c>
      <c r="E3" s="4"/>
      <c r="F3" s="5" t="s">
        <v>10</v>
      </c>
      <c r="G3" s="5"/>
      <c r="H3" s="5" t="s">
        <v>49</v>
      </c>
      <c r="I3" s="5"/>
      <c r="J3" s="5" t="s">
        <v>40</v>
      </c>
      <c r="K3" s="5"/>
      <c r="L3" s="26"/>
      <c r="M3" s="5"/>
      <c r="N3" s="26"/>
      <c r="O3" s="5"/>
      <c r="P3" s="26"/>
      <c r="Q3" s="5"/>
      <c r="R3" s="5"/>
      <c r="S3" s="4"/>
      <c r="T3" s="5"/>
      <c r="U3" s="5"/>
      <c r="W3" s="5"/>
    </row>
    <row r="5" spans="1:29" x14ac:dyDescent="0.2">
      <c r="A5" s="1" t="s">
        <v>12</v>
      </c>
      <c r="B5" s="3"/>
      <c r="C5" s="3"/>
      <c r="D5" s="3"/>
      <c r="E5" s="3"/>
      <c r="F5" s="3"/>
      <c r="G5" s="3"/>
      <c r="H5" s="3"/>
      <c r="I5" s="3"/>
      <c r="J5" s="3">
        <f>V5- W5</f>
        <v>0</v>
      </c>
      <c r="K5" s="3"/>
      <c r="L5" s="3"/>
      <c r="M5" s="3"/>
      <c r="N5" s="3">
        <v>-306142.77</v>
      </c>
      <c r="O5" s="3" t="s">
        <v>18</v>
      </c>
      <c r="P5" s="9">
        <f>SUM(J5:N5)</f>
        <v>-306142.77</v>
      </c>
      <c r="Q5" s="15" t="s">
        <v>71</v>
      </c>
      <c r="R5" s="3"/>
      <c r="S5" s="3"/>
      <c r="T5" s="3"/>
      <c r="U5" s="3"/>
      <c r="V5" s="3"/>
      <c r="W5" s="3"/>
      <c r="X5" s="23"/>
      <c r="Y5" s="23"/>
      <c r="Z5" s="23"/>
      <c r="AA5" s="23"/>
      <c r="AB5" s="23"/>
      <c r="AC5" s="23"/>
    </row>
    <row r="6" spans="1:29" x14ac:dyDescent="0.2">
      <c r="J6" s="3"/>
      <c r="K6" s="3"/>
      <c r="L6" s="3"/>
      <c r="M6" s="3"/>
      <c r="N6" s="3"/>
      <c r="O6" s="3"/>
      <c r="P6" s="9"/>
      <c r="Q6" s="9"/>
      <c r="V6" s="1"/>
    </row>
    <row r="7" spans="1:29" x14ac:dyDescent="0.2">
      <c r="A7" s="1" t="s">
        <v>0</v>
      </c>
      <c r="B7" s="3">
        <v>-8964.7000000000007</v>
      </c>
      <c r="C7" s="3" t="s">
        <v>17</v>
      </c>
      <c r="D7" s="3"/>
      <c r="E7" s="3"/>
      <c r="F7" s="3"/>
      <c r="G7" s="3"/>
      <c r="H7" s="3"/>
      <c r="I7" s="3"/>
      <c r="J7" s="3">
        <f>SUM(B7:H7)</f>
        <v>-8964.7000000000007</v>
      </c>
      <c r="L7" s="3"/>
      <c r="M7" s="3"/>
      <c r="N7" s="3"/>
      <c r="O7" s="3"/>
      <c r="P7" s="9">
        <f>SUM(J7:N7)</f>
        <v>-8964.7000000000007</v>
      </c>
      <c r="Q7" s="9"/>
      <c r="R7" s="3"/>
      <c r="S7" s="3"/>
      <c r="T7" s="3"/>
      <c r="U7" s="3"/>
      <c r="V7" s="3"/>
    </row>
    <row r="8" spans="1:29" x14ac:dyDescent="0.2">
      <c r="J8" s="1"/>
      <c r="L8" s="1"/>
      <c r="M8" s="1"/>
      <c r="N8" s="1"/>
      <c r="O8" s="1"/>
      <c r="V8" s="1"/>
    </row>
    <row r="9" spans="1:29" x14ac:dyDescent="0.2">
      <c r="A9" s="1" t="s">
        <v>3</v>
      </c>
      <c r="B9" s="3">
        <v>-1929700</v>
      </c>
      <c r="C9" s="11" t="s">
        <v>19</v>
      </c>
      <c r="D9" s="3">
        <v>1734232</v>
      </c>
      <c r="E9" s="3" t="s">
        <v>20</v>
      </c>
      <c r="F9" s="3">
        <v>-22026</v>
      </c>
      <c r="G9" s="11" t="s">
        <v>21</v>
      </c>
      <c r="H9" s="3">
        <v>19120</v>
      </c>
      <c r="I9" s="3" t="s">
        <v>22</v>
      </c>
      <c r="J9" s="3">
        <f>SUM(B9:H9)</f>
        <v>-198374</v>
      </c>
      <c r="L9" s="3"/>
      <c r="M9" s="3"/>
      <c r="N9" s="3"/>
      <c r="O9" s="3"/>
      <c r="P9" s="9">
        <f>SUM(J9:N9)</f>
        <v>-198374</v>
      </c>
      <c r="Q9" s="9"/>
      <c r="R9" s="3"/>
      <c r="S9" s="3"/>
      <c r="T9" s="3"/>
      <c r="U9" s="3"/>
      <c r="V9" s="3"/>
    </row>
    <row r="10" spans="1:29" x14ac:dyDescent="0.2">
      <c r="J10" s="1"/>
      <c r="L10" s="1"/>
      <c r="M10" s="1"/>
      <c r="N10" s="1"/>
      <c r="O10" s="1"/>
      <c r="V10" s="1"/>
    </row>
    <row r="11" spans="1:29" x14ac:dyDescent="0.2">
      <c r="A11" s="1" t="s">
        <v>44</v>
      </c>
      <c r="B11" s="3">
        <v>1025425.37</v>
      </c>
      <c r="C11" s="1" t="s">
        <v>23</v>
      </c>
      <c r="D11" s="3">
        <v>-201426.46</v>
      </c>
      <c r="E11" s="3" t="s">
        <v>24</v>
      </c>
      <c r="F11" s="3"/>
      <c r="G11" s="3"/>
      <c r="H11" s="3"/>
      <c r="I11" s="3"/>
      <c r="J11" s="3">
        <f>SUM(B11:H11)</f>
        <v>823998.91</v>
      </c>
      <c r="L11" s="3"/>
      <c r="M11" s="3"/>
      <c r="N11" s="3"/>
      <c r="O11" s="3"/>
      <c r="P11" s="9">
        <f>SUM(J11:N11)</f>
        <v>823998.91</v>
      </c>
      <c r="Q11" s="9"/>
      <c r="R11" s="3"/>
      <c r="S11" s="3"/>
      <c r="T11" s="3"/>
      <c r="U11" s="3"/>
      <c r="V11" s="3"/>
    </row>
    <row r="12" spans="1:29" x14ac:dyDescent="0.2">
      <c r="J12" s="1"/>
      <c r="K12" s="1"/>
      <c r="L12" s="1"/>
      <c r="M12" s="1"/>
      <c r="N12" s="1"/>
      <c r="O12" s="1"/>
      <c r="V12" s="1"/>
    </row>
    <row r="13" spans="1:29" x14ac:dyDescent="0.2">
      <c r="A13" s="1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f>-125323+-250646</f>
        <v>-375969</v>
      </c>
      <c r="M13" s="4" t="s">
        <v>25</v>
      </c>
      <c r="N13" s="3"/>
      <c r="O13" s="3"/>
      <c r="P13" s="9">
        <f>SUM(J13:N13)</f>
        <v>-375969</v>
      </c>
      <c r="Q13" s="9"/>
      <c r="R13" s="3"/>
      <c r="S13" s="3"/>
      <c r="T13" s="3"/>
      <c r="U13" s="3"/>
      <c r="V13" s="3"/>
      <c r="W13" s="3"/>
      <c r="X13" s="23"/>
      <c r="Y13" s="23"/>
      <c r="Z13" s="23"/>
      <c r="AA13" s="23"/>
      <c r="AB13" s="23"/>
      <c r="AC13" s="23"/>
    </row>
    <row r="14" spans="1:29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9"/>
      <c r="Q14" s="9"/>
      <c r="R14" s="3"/>
      <c r="S14" s="3"/>
      <c r="T14" s="3"/>
      <c r="U14" s="3"/>
      <c r="V14" s="3"/>
    </row>
    <row r="15" spans="1:29" x14ac:dyDescent="0.2">
      <c r="A15" s="1" t="s">
        <v>8</v>
      </c>
      <c r="B15" s="3"/>
      <c r="C15" s="3"/>
      <c r="D15" s="3">
        <v>-163.6</v>
      </c>
      <c r="E15" s="3" t="s">
        <v>26</v>
      </c>
      <c r="F15" s="3"/>
      <c r="G15" s="3"/>
      <c r="H15" s="3"/>
      <c r="I15" s="3"/>
      <c r="J15" s="3">
        <f>SUM(B15:H15)</f>
        <v>-163.6</v>
      </c>
      <c r="L15" s="3"/>
      <c r="M15" s="3"/>
      <c r="N15" s="3"/>
      <c r="O15" s="3"/>
      <c r="P15" s="9">
        <f>SUM(J15:N15)</f>
        <v>-163.6</v>
      </c>
      <c r="Q15" s="9"/>
      <c r="R15" s="3"/>
      <c r="S15" s="3"/>
      <c r="T15" s="3"/>
      <c r="U15" s="3"/>
      <c r="V15" s="3"/>
    </row>
    <row r="16" spans="1:29" x14ac:dyDescent="0.2">
      <c r="J16" s="1"/>
      <c r="K16" s="1"/>
      <c r="L16" s="1"/>
      <c r="M16" s="1"/>
      <c r="N16" s="1"/>
      <c r="O16" s="1"/>
      <c r="V16" s="1"/>
    </row>
    <row r="17" spans="1:29" ht="16.5" thickBot="1" x14ac:dyDescent="0.3">
      <c r="A17" s="18" t="s">
        <v>1</v>
      </c>
      <c r="B17" s="19">
        <f t="shared" ref="B17:J17" si="0">SUM(B5:B15)</f>
        <v>-913239.33</v>
      </c>
      <c r="C17" s="19"/>
      <c r="D17" s="19">
        <f t="shared" si="0"/>
        <v>1532641.94</v>
      </c>
      <c r="E17" s="19"/>
      <c r="F17" s="19">
        <f t="shared" si="0"/>
        <v>-22026</v>
      </c>
      <c r="G17" s="19"/>
      <c r="H17" s="19">
        <f t="shared" si="0"/>
        <v>19120</v>
      </c>
      <c r="I17" s="19"/>
      <c r="J17" s="19">
        <f t="shared" si="0"/>
        <v>616496.61</v>
      </c>
      <c r="K17" s="19"/>
      <c r="L17" s="19">
        <f t="shared" ref="L17:P17" si="1">SUM(L5:L15)</f>
        <v>-375969</v>
      </c>
      <c r="M17" s="19"/>
      <c r="N17" s="19">
        <f t="shared" si="1"/>
        <v>-306142.77</v>
      </c>
      <c r="O17" s="19"/>
      <c r="P17" s="20">
        <f t="shared" si="1"/>
        <v>-65615.16</v>
      </c>
      <c r="Q17" s="15" t="s">
        <v>68</v>
      </c>
      <c r="R17" s="3"/>
      <c r="S17" s="3"/>
      <c r="T17" s="3"/>
      <c r="U17" s="3"/>
      <c r="V17" s="3"/>
      <c r="W17" s="3"/>
    </row>
    <row r="18" spans="1:29" ht="15.75" thickTop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  <c r="Q18" s="9"/>
      <c r="R18" s="3"/>
      <c r="S18" s="3"/>
      <c r="T18" s="3"/>
      <c r="U18" s="3"/>
      <c r="V18" s="3"/>
    </row>
    <row r="19" spans="1:29" x14ac:dyDescent="0.2">
      <c r="A19" s="1" t="s">
        <v>5</v>
      </c>
      <c r="B19" s="3">
        <f>-2145707+52280</f>
        <v>-2093427</v>
      </c>
      <c r="C19" s="3" t="s">
        <v>27</v>
      </c>
      <c r="D19" s="3">
        <v>1739713</v>
      </c>
      <c r="E19" s="3" t="s">
        <v>28</v>
      </c>
      <c r="F19" s="3">
        <v>-73598</v>
      </c>
      <c r="G19" s="3" t="s">
        <v>29</v>
      </c>
      <c r="H19" s="3">
        <v>59672</v>
      </c>
      <c r="I19" s="3" t="s">
        <v>30</v>
      </c>
      <c r="J19" s="3">
        <f>SUM(B19:H19)</f>
        <v>-367640</v>
      </c>
      <c r="K19" s="3"/>
      <c r="L19" s="3"/>
      <c r="M19" s="3"/>
      <c r="N19" s="3"/>
      <c r="O19" s="3"/>
      <c r="P19" s="9">
        <f>SUM(J19:N19)</f>
        <v>-367640</v>
      </c>
      <c r="Q19" s="9"/>
      <c r="R19" s="3"/>
      <c r="S19" s="3"/>
      <c r="T19" s="3"/>
      <c r="U19" s="3"/>
      <c r="V19" s="3"/>
    </row>
    <row r="20" spans="1:29" x14ac:dyDescent="0.2">
      <c r="J20" s="1"/>
      <c r="K20" s="1"/>
      <c r="L20" s="1"/>
      <c r="M20" s="1"/>
      <c r="N20" s="1"/>
      <c r="O20" s="1"/>
      <c r="V20" s="1"/>
      <c r="W20" s="2"/>
    </row>
    <row r="21" spans="1:29" x14ac:dyDescent="0.2">
      <c r="A21" s="1" t="s">
        <v>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>
        <v>-387674</v>
      </c>
      <c r="M21" s="3" t="s">
        <v>31</v>
      </c>
      <c r="N21" s="3"/>
      <c r="O21" s="3"/>
      <c r="P21" s="9">
        <f>SUM(J21:N21)</f>
        <v>-387674</v>
      </c>
      <c r="Q21" s="9"/>
      <c r="R21" s="3"/>
      <c r="S21" s="3"/>
      <c r="T21" s="3"/>
      <c r="U21" s="3"/>
      <c r="V21" s="3"/>
      <c r="W21" s="3"/>
      <c r="X21" s="23"/>
      <c r="Y21" s="23"/>
      <c r="Z21" s="23"/>
      <c r="AA21" s="23"/>
      <c r="AB21" s="23"/>
      <c r="AC21" s="23"/>
    </row>
    <row r="22" spans="1:29" x14ac:dyDescent="0.2">
      <c r="J22" s="1"/>
      <c r="K22" s="1"/>
      <c r="L22" s="1"/>
      <c r="M22" s="1"/>
      <c r="N22" s="1"/>
      <c r="O22" s="1"/>
      <c r="V22" s="1"/>
    </row>
    <row r="23" spans="1:29" x14ac:dyDescent="0.2">
      <c r="A23" s="1" t="s">
        <v>45</v>
      </c>
      <c r="B23" s="3">
        <v>2013006.35</v>
      </c>
      <c r="C23" s="3" t="s">
        <v>32</v>
      </c>
      <c r="D23" s="3">
        <v>-386873.17</v>
      </c>
      <c r="E23" s="3" t="s">
        <v>33</v>
      </c>
      <c r="F23" s="3"/>
      <c r="G23" s="3"/>
      <c r="H23" s="3"/>
      <c r="I23" s="3"/>
      <c r="J23" s="3">
        <f>SUM(B23:H23)</f>
        <v>1626133.1800000002</v>
      </c>
      <c r="K23" s="3"/>
      <c r="L23" s="3"/>
      <c r="M23" s="3"/>
      <c r="N23" s="3"/>
      <c r="O23" s="3"/>
      <c r="P23" s="9">
        <f>SUM(J23:N23)</f>
        <v>1626133.1800000002</v>
      </c>
      <c r="Q23" s="9"/>
      <c r="R23" s="3"/>
      <c r="S23" s="3"/>
      <c r="T23" s="3"/>
      <c r="U23" s="3"/>
      <c r="V23" s="3"/>
    </row>
    <row r="24" spans="1:29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9"/>
      <c r="Q24" s="9"/>
      <c r="R24" s="3"/>
      <c r="S24" s="3"/>
      <c r="T24" s="3"/>
      <c r="U24" s="3"/>
      <c r="V24" s="3"/>
    </row>
    <row r="25" spans="1:29" x14ac:dyDescent="0.2">
      <c r="A25" s="1" t="s">
        <v>8</v>
      </c>
      <c r="B25" s="3"/>
      <c r="C25" s="3"/>
      <c r="D25" s="3">
        <v>-425.98</v>
      </c>
      <c r="E25" s="3" t="s">
        <v>34</v>
      </c>
      <c r="F25" s="3">
        <v>1</v>
      </c>
      <c r="G25" s="3" t="s">
        <v>35</v>
      </c>
      <c r="H25" s="3"/>
      <c r="I25" s="3"/>
      <c r="J25" s="3">
        <f>SUM(B25:H25)</f>
        <v>-424.98</v>
      </c>
      <c r="K25" s="3"/>
      <c r="L25" s="3"/>
      <c r="M25" s="3"/>
      <c r="N25" s="3"/>
      <c r="O25" s="3"/>
      <c r="P25" s="9">
        <f>SUM(J25:N25)</f>
        <v>-424.98</v>
      </c>
      <c r="Q25" s="9"/>
      <c r="R25" s="3"/>
      <c r="S25" s="3"/>
      <c r="T25" s="3"/>
      <c r="U25" s="3"/>
      <c r="V25" s="3"/>
    </row>
    <row r="26" spans="1:29" x14ac:dyDescent="0.2">
      <c r="J26" s="1"/>
      <c r="K26" s="1"/>
      <c r="L26" s="1"/>
      <c r="M26" s="1"/>
      <c r="N26" s="1"/>
      <c r="O26" s="1"/>
      <c r="V26" s="1"/>
    </row>
    <row r="27" spans="1:29" ht="16.5" thickBot="1" x14ac:dyDescent="0.3">
      <c r="A27" s="18" t="s">
        <v>2</v>
      </c>
      <c r="B27" s="19">
        <f>SUM(B17:B25)</f>
        <v>-993659.98</v>
      </c>
      <c r="C27" s="19"/>
      <c r="D27" s="19">
        <f>SUM(D17:D25)</f>
        <v>2885055.79</v>
      </c>
      <c r="E27" s="19"/>
      <c r="F27" s="19">
        <f>SUM(F17:F25)</f>
        <v>-95623</v>
      </c>
      <c r="G27" s="19"/>
      <c r="H27" s="19">
        <f>SUM(H17:H25)</f>
        <v>78792</v>
      </c>
      <c r="I27" s="19"/>
      <c r="J27" s="19">
        <f>SUM(J17:J25)</f>
        <v>1874564.81</v>
      </c>
      <c r="K27" s="19"/>
      <c r="L27" s="19">
        <f>SUM(L17:L25)</f>
        <v>-763643</v>
      </c>
      <c r="M27" s="19"/>
      <c r="N27" s="19">
        <f>SUM(N17:N25)</f>
        <v>-306142.77</v>
      </c>
      <c r="O27" s="19"/>
      <c r="P27" s="19">
        <f>SUM(P17:P25)</f>
        <v>804779.04000000015</v>
      </c>
      <c r="Q27" s="15" t="s">
        <v>69</v>
      </c>
      <c r="R27" s="3"/>
      <c r="S27" s="3"/>
      <c r="T27" s="3"/>
      <c r="U27" s="3"/>
      <c r="V27" s="3"/>
      <c r="W27" s="3"/>
    </row>
    <row r="28" spans="1:29" ht="15.75" thickTop="1" x14ac:dyDescent="0.2">
      <c r="J28" s="1"/>
      <c r="K28" s="1"/>
      <c r="L28" s="1"/>
      <c r="M28" s="1"/>
      <c r="N28" s="1"/>
      <c r="O28" s="1"/>
      <c r="V28" s="1"/>
    </row>
    <row r="29" spans="1:29" x14ac:dyDescent="0.2">
      <c r="A29" s="1" t="s">
        <v>46</v>
      </c>
      <c r="B29" s="3">
        <v>1096503.26</v>
      </c>
      <c r="C29" s="3" t="s">
        <v>36</v>
      </c>
      <c r="D29" s="3">
        <v>-185688.84</v>
      </c>
      <c r="E29" s="3" t="s">
        <v>37</v>
      </c>
      <c r="F29" s="3"/>
      <c r="G29" s="3"/>
      <c r="H29" s="3"/>
      <c r="I29" s="3"/>
      <c r="J29" s="3">
        <f>SUM(B29:H29)</f>
        <v>910814.42</v>
      </c>
      <c r="K29" s="3"/>
      <c r="L29" s="3"/>
      <c r="M29" s="3"/>
      <c r="N29" s="3"/>
      <c r="O29" s="3"/>
      <c r="P29" s="9">
        <f>SUM(J29:N29)</f>
        <v>910814.42</v>
      </c>
      <c r="Q29" s="9"/>
      <c r="R29" s="3"/>
      <c r="S29" s="3"/>
      <c r="T29" s="3"/>
      <c r="U29" s="3"/>
      <c r="V29" s="3"/>
    </row>
    <row r="30" spans="1:29" x14ac:dyDescent="0.2">
      <c r="J30" s="1"/>
      <c r="K30" s="1"/>
      <c r="L30" s="1"/>
      <c r="M30" s="1"/>
      <c r="N30" s="1"/>
      <c r="O30" s="1"/>
      <c r="V30" s="1"/>
    </row>
    <row r="31" spans="1:29" x14ac:dyDescent="0.2">
      <c r="A31" s="1" t="s">
        <v>47</v>
      </c>
      <c r="B31" s="3"/>
      <c r="C31" s="3"/>
      <c r="D31" s="3"/>
      <c r="E31" s="3"/>
      <c r="F31" s="3"/>
      <c r="G31" s="3"/>
      <c r="H31" s="3"/>
      <c r="I31" s="3"/>
      <c r="J31" s="3">
        <f>SUM(B31:H31)</f>
        <v>0</v>
      </c>
      <c r="K31" s="3"/>
      <c r="L31" s="3">
        <v>550039.64</v>
      </c>
      <c r="M31" s="3" t="s">
        <v>38</v>
      </c>
      <c r="N31" s="3"/>
      <c r="O31" s="3"/>
      <c r="P31" s="9">
        <f>SUM(J31:N31)</f>
        <v>550039.64</v>
      </c>
      <c r="Q31" s="9"/>
      <c r="R31" s="3"/>
      <c r="S31" s="3"/>
      <c r="T31" s="3"/>
      <c r="U31" s="3"/>
      <c r="V31" s="3"/>
      <c r="W31" s="3"/>
      <c r="X31" s="23"/>
      <c r="Y31" s="23"/>
      <c r="Z31" s="23"/>
      <c r="AA31" s="23"/>
      <c r="AB31" s="23"/>
      <c r="AC31" s="23"/>
    </row>
    <row r="32" spans="1:29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9"/>
      <c r="Q32" s="9"/>
      <c r="R32" s="3"/>
      <c r="S32" s="3"/>
      <c r="T32" s="3"/>
      <c r="U32" s="3"/>
      <c r="V32" s="3"/>
    </row>
    <row r="33" spans="1:23" x14ac:dyDescent="0.2">
      <c r="A33" s="1" t="s">
        <v>8</v>
      </c>
      <c r="B33" s="3"/>
      <c r="C33" s="3"/>
      <c r="D33" s="3">
        <v>-204.22</v>
      </c>
      <c r="E33" s="3" t="s">
        <v>39</v>
      </c>
      <c r="F33" s="3"/>
      <c r="G33" s="3"/>
      <c r="H33" s="3"/>
      <c r="I33" s="3"/>
      <c r="J33" s="3">
        <f>SUM(B33:H33)</f>
        <v>-204.22</v>
      </c>
      <c r="K33" s="3"/>
      <c r="L33" s="3"/>
      <c r="M33" s="3"/>
      <c r="N33" s="3"/>
      <c r="O33" s="3"/>
      <c r="P33" s="9">
        <f>SUM(J33:N33)</f>
        <v>-204.22</v>
      </c>
      <c r="Q33" s="9"/>
      <c r="R33" s="3"/>
      <c r="S33" s="3"/>
      <c r="T33" s="3"/>
      <c r="U33" s="3"/>
      <c r="V33" s="3"/>
    </row>
    <row r="34" spans="1:23" x14ac:dyDescent="0.2">
      <c r="J34" s="1"/>
      <c r="K34" s="1"/>
      <c r="L34" s="1"/>
      <c r="M34" s="1"/>
      <c r="N34" s="1"/>
      <c r="O34" s="1"/>
      <c r="V34" s="1"/>
    </row>
    <row r="35" spans="1:23" ht="16.5" thickBot="1" x14ac:dyDescent="0.3">
      <c r="A35" s="21" t="s">
        <v>7</v>
      </c>
      <c r="B35" s="22">
        <f>SUM(B27:B31)</f>
        <v>102843.28000000003</v>
      </c>
      <c r="C35" s="22"/>
      <c r="D35" s="22">
        <f>SUM(D27:D33)</f>
        <v>2699162.73</v>
      </c>
      <c r="E35" s="22"/>
      <c r="F35" s="22">
        <f>SUM(F27:F33)</f>
        <v>-95623</v>
      </c>
      <c r="G35" s="22"/>
      <c r="H35" s="22">
        <f>SUM(H27:H33)</f>
        <v>78792</v>
      </c>
      <c r="I35" s="22"/>
      <c r="J35" s="19">
        <f t="shared" ref="J35:P35" si="2">SUM(J27:J33)</f>
        <v>2785175.01</v>
      </c>
      <c r="K35" s="19"/>
      <c r="L35" s="19">
        <f t="shared" si="2"/>
        <v>-213603.36</v>
      </c>
      <c r="M35" s="19"/>
      <c r="N35" s="19">
        <f t="shared" si="2"/>
        <v>-306142.77</v>
      </c>
      <c r="O35" s="19"/>
      <c r="P35" s="19">
        <f>SUM(P27:P33)</f>
        <v>2265428.88</v>
      </c>
      <c r="Q35" s="15" t="s">
        <v>70</v>
      </c>
      <c r="R35" s="3"/>
      <c r="S35" s="3"/>
      <c r="T35" s="3"/>
      <c r="U35" s="3"/>
      <c r="V35" s="3"/>
      <c r="W35" s="3"/>
    </row>
    <row r="36" spans="1:23" ht="15.75" thickTop="1" x14ac:dyDescent="0.2"/>
    <row r="37" spans="1:23" ht="45" customHeight="1" x14ac:dyDescent="0.2">
      <c r="J37" s="12"/>
      <c r="K37" s="12"/>
      <c r="L37" s="12"/>
      <c r="M37" s="12"/>
      <c r="N37" s="3">
        <v>-205050</v>
      </c>
      <c r="O37" s="12"/>
      <c r="P37" s="24" t="s">
        <v>78</v>
      </c>
      <c r="Q37" s="24"/>
      <c r="R37" s="24"/>
      <c r="S37" s="24"/>
      <c r="T37" s="14"/>
      <c r="V37" s="12"/>
    </row>
    <row r="38" spans="1:23" x14ac:dyDescent="0.2">
      <c r="J38" s="12"/>
      <c r="K38" s="12"/>
      <c r="L38" s="12"/>
      <c r="M38" s="12"/>
      <c r="N38" s="12"/>
      <c r="O38" s="12"/>
      <c r="P38" s="16"/>
      <c r="Q38" s="16"/>
      <c r="R38" s="17"/>
      <c r="V38" s="12"/>
    </row>
    <row r="39" spans="1:23" ht="30.75" customHeight="1" x14ac:dyDescent="0.2">
      <c r="J39" s="12"/>
      <c r="K39" s="12"/>
      <c r="L39" s="12"/>
      <c r="M39" s="12"/>
      <c r="N39" s="3">
        <f>N35-N37</f>
        <v>-101092.77000000002</v>
      </c>
      <c r="O39" s="12"/>
      <c r="P39" s="24" t="s">
        <v>72</v>
      </c>
      <c r="Q39" s="24"/>
      <c r="R39" s="24"/>
      <c r="S39" s="24"/>
      <c r="V39" s="12"/>
    </row>
    <row r="40" spans="1:23" x14ac:dyDescent="0.2">
      <c r="J40" s="12"/>
      <c r="K40" s="12"/>
      <c r="L40" s="12"/>
      <c r="M40" s="12"/>
      <c r="N40" s="12"/>
      <c r="O40" s="12"/>
      <c r="V40" s="12"/>
    </row>
    <row r="41" spans="1:23" x14ac:dyDescent="0.2">
      <c r="C41" s="1" t="s">
        <v>18</v>
      </c>
      <c r="D41" s="23" t="s">
        <v>52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23" x14ac:dyDescent="0.2">
      <c r="C42" s="1" t="s">
        <v>17</v>
      </c>
      <c r="D42" s="23" t="s">
        <v>53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0"/>
      <c r="V42" s="6"/>
      <c r="W42" s="3"/>
    </row>
    <row r="43" spans="1:23" x14ac:dyDescent="0.2">
      <c r="C43" s="1" t="s">
        <v>50</v>
      </c>
      <c r="D43" s="23" t="s">
        <v>73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23" x14ac:dyDescent="0.2">
      <c r="C44" s="1" t="s">
        <v>51</v>
      </c>
      <c r="D44" s="23" t="s">
        <v>54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W44" s="3"/>
    </row>
    <row r="45" spans="1:23" x14ac:dyDescent="0.2">
      <c r="C45" s="1" t="s">
        <v>21</v>
      </c>
      <c r="D45" s="23" t="s">
        <v>74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23" x14ac:dyDescent="0.2">
      <c r="C46" s="1" t="s">
        <v>22</v>
      </c>
      <c r="D46" s="23" t="s">
        <v>75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W46" s="7"/>
    </row>
    <row r="47" spans="1:23" x14ac:dyDescent="0.2">
      <c r="C47" s="1" t="s">
        <v>23</v>
      </c>
      <c r="D47" s="23" t="s">
        <v>56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1:23" x14ac:dyDescent="0.2">
      <c r="C48" s="1" t="s">
        <v>55</v>
      </c>
      <c r="D48" s="23" t="s">
        <v>59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3:22" x14ac:dyDescent="0.2">
      <c r="C49" s="1" t="s">
        <v>25</v>
      </c>
      <c r="D49" s="23" t="s">
        <v>57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3:22" x14ac:dyDescent="0.2">
      <c r="C50" s="1" t="s">
        <v>26</v>
      </c>
      <c r="D50" s="23" t="s">
        <v>58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3:22" x14ac:dyDescent="0.2">
      <c r="C51" s="1" t="s">
        <v>27</v>
      </c>
      <c r="D51" s="23" t="s">
        <v>60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3:22" x14ac:dyDescent="0.2">
      <c r="C52" s="1" t="s">
        <v>28</v>
      </c>
      <c r="D52" s="23" t="s">
        <v>61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3:22" x14ac:dyDescent="0.2">
      <c r="C53" s="1" t="s">
        <v>29</v>
      </c>
      <c r="D53" s="23" t="s">
        <v>65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22" x14ac:dyDescent="0.2">
      <c r="C54" s="1" t="s">
        <v>30</v>
      </c>
      <c r="D54" s="23" t="s">
        <v>76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3:22" x14ac:dyDescent="0.2">
      <c r="C55" s="1" t="s">
        <v>31</v>
      </c>
      <c r="D55" s="23" t="s">
        <v>62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3:22" x14ac:dyDescent="0.2">
      <c r="C56" s="1" t="s">
        <v>32</v>
      </c>
      <c r="D56" s="23" t="s">
        <v>63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3:22" x14ac:dyDescent="0.2">
      <c r="C57" s="1" t="s">
        <v>33</v>
      </c>
      <c r="D57" s="23" t="s">
        <v>64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V57" s="12"/>
    </row>
    <row r="58" spans="3:22" x14ac:dyDescent="0.2">
      <c r="C58" s="1" t="s">
        <v>34</v>
      </c>
      <c r="D58" s="23" t="s">
        <v>77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3:22" x14ac:dyDescent="0.2">
      <c r="C59" s="1" t="s">
        <v>35</v>
      </c>
      <c r="D59" s="23" t="s">
        <v>66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3:22" x14ac:dyDescent="0.2">
      <c r="C60" s="1" t="s">
        <v>36</v>
      </c>
      <c r="D60" s="23" t="s">
        <v>79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V60" s="12"/>
    </row>
    <row r="61" spans="3:22" x14ac:dyDescent="0.2">
      <c r="C61" s="1" t="s">
        <v>37</v>
      </c>
      <c r="D61" s="23" t="s">
        <v>80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V61" s="12"/>
    </row>
    <row r="62" spans="3:22" x14ac:dyDescent="0.2">
      <c r="C62" s="1" t="s">
        <v>38</v>
      </c>
      <c r="D62" s="23" t="s">
        <v>81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V62" s="12"/>
    </row>
    <row r="63" spans="3:22" x14ac:dyDescent="0.2">
      <c r="C63" s="1" t="s">
        <v>39</v>
      </c>
      <c r="D63" s="23" t="s">
        <v>67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V63" s="12"/>
    </row>
  </sheetData>
  <mergeCells count="34">
    <mergeCell ref="B1:J1"/>
    <mergeCell ref="B2:J2"/>
    <mergeCell ref="L2:L3"/>
    <mergeCell ref="N2:N3"/>
    <mergeCell ref="P2:P3"/>
    <mergeCell ref="D41:P41"/>
    <mergeCell ref="D42:P42"/>
    <mergeCell ref="D43:P43"/>
    <mergeCell ref="D44:P44"/>
    <mergeCell ref="X5:AC5"/>
    <mergeCell ref="X13:AC13"/>
    <mergeCell ref="X21:AC21"/>
    <mergeCell ref="X31:AC31"/>
    <mergeCell ref="D46:P46"/>
    <mergeCell ref="D47:P47"/>
    <mergeCell ref="D49:P49"/>
    <mergeCell ref="D48:P48"/>
    <mergeCell ref="D50:P50"/>
    <mergeCell ref="D60:P60"/>
    <mergeCell ref="D62:P62"/>
    <mergeCell ref="D61:P61"/>
    <mergeCell ref="D63:P63"/>
    <mergeCell ref="P37:S37"/>
    <mergeCell ref="P39:S39"/>
    <mergeCell ref="D57:P57"/>
    <mergeCell ref="D58:P58"/>
    <mergeCell ref="D53:P53"/>
    <mergeCell ref="D54:P54"/>
    <mergeCell ref="D59:P59"/>
    <mergeCell ref="D45:P45"/>
    <mergeCell ref="D51:P51"/>
    <mergeCell ref="D52:P52"/>
    <mergeCell ref="D55:P55"/>
    <mergeCell ref="D56:P56"/>
  </mergeCells>
  <pageMargins left="0.70866141732283472" right="0.70866141732283472" top="0.74803149606299213" bottom="0.74803149606299213" header="0.31496062992125984" footer="0.31496062992125984"/>
  <pageSetup scale="44" orientation="landscape" r:id="rId1"/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1595 Analysis</vt:lpstr>
      <vt:lpstr>'1595 Analysis'!Print_Area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Mark Danelon</cp:lastModifiedBy>
  <cp:lastPrinted>2017-05-30T17:45:04Z</cp:lastPrinted>
  <dcterms:created xsi:type="dcterms:W3CDTF">2016-07-06T20:49:53Z</dcterms:created>
  <dcterms:modified xsi:type="dcterms:W3CDTF">2017-06-10T15:04:17Z</dcterms:modified>
</cp:coreProperties>
</file>