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65" windowHeight="10650"/>
  </bookViews>
  <sheets>
    <sheet name="A-08-05 Balance Sheet 2016" sheetId="1" r:id="rId1"/>
    <sheet name="A-08-05 Stmt of Operations 2016" sheetId="2" r:id="rId2"/>
  </sheets>
  <definedNames>
    <definedName name="_Toc472135333" localSheetId="0">'A-08-05 Balance Sheet 2016'!#REF!</definedName>
    <definedName name="_Toc472135335" localSheetId="0">'A-08-05 Stmt of Operations 2016'!#REF!</definedName>
    <definedName name="_Toc472135336" localSheetId="0">'A-08-05 Stmt of Operations 2016'!#REF!</definedName>
    <definedName name="_Toc472135337" localSheetId="0">'A-08-05 Balance Sheet 2016'!#REF!</definedName>
    <definedName name="_Toc472135338" localSheetId="0">'A-08-05 Balance Sheet 2016'!#REF!</definedName>
    <definedName name="_Toc472135339" localSheetId="0">'A-08-05 Balance Sheet 2016'!#REF!</definedName>
    <definedName name="_Toc472135340" localSheetId="0">'A-08-05 Balance Sheet 2016'!#REF!</definedName>
    <definedName name="_Toc472135341" localSheetId="0">'A-08-05 Balance Sheet 2016'!#REF!</definedName>
    <definedName name="_xlnm.Print_Area" localSheetId="0">'A-08-05 Balance Sheet 2016'!$A$1:$J$70</definedName>
    <definedName name="_xlnm.Print_Area" localSheetId="1">'A-08-05 Stmt of Operations 2016'!$B$1:$J$42</definedName>
  </definedNames>
  <calcPr calcId="145621"/>
</workbook>
</file>

<file path=xl/calcChain.xml><?xml version="1.0" encoding="utf-8"?>
<calcChain xmlns="http://schemas.openxmlformats.org/spreadsheetml/2006/main">
  <c r="J59" i="1" l="1"/>
  <c r="J60" i="1"/>
  <c r="H30" i="1" l="1"/>
  <c r="D36" i="1"/>
  <c r="J36" i="2"/>
  <c r="J33" i="2"/>
  <c r="I27" i="2"/>
  <c r="J25" i="2"/>
  <c r="J22" i="2"/>
  <c r="J19" i="2"/>
  <c r="I15" i="2"/>
  <c r="H15" i="2"/>
  <c r="G15" i="2"/>
  <c r="J14" i="2"/>
  <c r="J13" i="2"/>
  <c r="J24" i="2"/>
  <c r="B69" i="1"/>
  <c r="B68" i="1"/>
  <c r="B66" i="1"/>
  <c r="B64" i="1"/>
  <c r="I61" i="1"/>
  <c r="H61" i="1"/>
  <c r="G61" i="1"/>
  <c r="H54" i="1"/>
  <c r="G54" i="1"/>
  <c r="F54" i="1"/>
  <c r="J53" i="1"/>
  <c r="J52" i="1"/>
  <c r="J51" i="1"/>
  <c r="D54" i="1"/>
  <c r="I47" i="1"/>
  <c r="H47" i="1"/>
  <c r="G47" i="1"/>
  <c r="F47" i="1"/>
  <c r="F55" i="1" s="1"/>
  <c r="D47" i="1"/>
  <c r="J46" i="1"/>
  <c r="J45" i="1"/>
  <c r="J44" i="1"/>
  <c r="J43" i="1"/>
  <c r="J41" i="1"/>
  <c r="G36" i="1"/>
  <c r="F36" i="1"/>
  <c r="J32" i="1"/>
  <c r="I25" i="1"/>
  <c r="I28" i="1" s="1"/>
  <c r="H25" i="1"/>
  <c r="H28" i="1" s="1"/>
  <c r="F25" i="1"/>
  <c r="F28" i="1" s="1"/>
  <c r="J22" i="1"/>
  <c r="I18" i="1"/>
  <c r="G18" i="1"/>
  <c r="D18" i="1"/>
  <c r="J16" i="1"/>
  <c r="J15" i="1"/>
  <c r="J14" i="1"/>
  <c r="J13" i="1"/>
  <c r="J12" i="1"/>
  <c r="J42" i="1"/>
  <c r="J35" i="1"/>
  <c r="J34" i="1"/>
  <c r="J27" i="1"/>
  <c r="J26" i="1"/>
  <c r="J23" i="1"/>
  <c r="J21" i="1"/>
  <c r="F18" i="1"/>
  <c r="F37" i="1" l="1"/>
  <c r="H55" i="1"/>
  <c r="H62" i="1" s="1"/>
  <c r="G55" i="1"/>
  <c r="G62" i="1" s="1"/>
  <c r="J31" i="1"/>
  <c r="H27" i="2"/>
  <c r="H29" i="2" s="1"/>
  <c r="H32" i="2" s="1"/>
  <c r="H34" i="2" s="1"/>
  <c r="H37" i="2" s="1"/>
  <c r="J26" i="2"/>
  <c r="I36" i="1"/>
  <c r="I50" i="1" s="1"/>
  <c r="J33" i="1"/>
  <c r="F61" i="1"/>
  <c r="F62" i="1" s="1"/>
  <c r="J58" i="1"/>
  <c r="J24" i="1"/>
  <c r="J47" i="1"/>
  <c r="G20" i="1"/>
  <c r="G25" i="1" s="1"/>
  <c r="G28" i="1" s="1"/>
  <c r="G37" i="1" s="1"/>
  <c r="D25" i="1"/>
  <c r="D28" i="1" s="1"/>
  <c r="D37" i="1" s="1"/>
  <c r="J23" i="2"/>
  <c r="H18" i="1"/>
  <c r="D55" i="1"/>
  <c r="D61" i="1"/>
  <c r="J17" i="1"/>
  <c r="E15" i="2"/>
  <c r="I29" i="2"/>
  <c r="I32" i="2" s="1"/>
  <c r="I34" i="2" s="1"/>
  <c r="I37" i="2" s="1"/>
  <c r="J30" i="2"/>
  <c r="J12" i="2"/>
  <c r="J15" i="2" s="1"/>
  <c r="D62" i="1" l="1"/>
  <c r="I37" i="1"/>
  <c r="J20" i="1"/>
  <c r="J18" i="1"/>
  <c r="I54" i="1"/>
  <c r="I55" i="1" s="1"/>
  <c r="I62" i="1" s="1"/>
  <c r="J50" i="1"/>
  <c r="J61" i="1"/>
  <c r="E27" i="2" l="1"/>
  <c r="E29" i="2" s="1"/>
  <c r="E32" i="2" s="1"/>
  <c r="E34" i="2" s="1"/>
  <c r="E37" i="2" s="1"/>
  <c r="H36" i="1"/>
  <c r="H37" i="1" s="1"/>
  <c r="J30" i="1"/>
  <c r="J54" i="1"/>
  <c r="J55" i="1" s="1"/>
  <c r="J62" i="1" s="1"/>
  <c r="J18" i="2"/>
  <c r="J25" i="1"/>
  <c r="J28" i="1" s="1"/>
  <c r="G20" i="2" l="1"/>
  <c r="J21" i="2"/>
  <c r="J36" i="1"/>
  <c r="J37" i="1" s="1"/>
  <c r="J20" i="2" l="1"/>
  <c r="J27" i="2" s="1"/>
  <c r="J29" i="2" s="1"/>
  <c r="J32" i="2" s="1"/>
  <c r="J34" i="2" s="1"/>
  <c r="J37" i="2" s="1"/>
  <c r="G27" i="2"/>
  <c r="G29" i="2" s="1"/>
  <c r="G32" i="2" s="1"/>
  <c r="G34" i="2" s="1"/>
  <c r="G37" i="2" s="1"/>
</calcChain>
</file>

<file path=xl/sharedStrings.xml><?xml version="1.0" encoding="utf-8"?>
<sst xmlns="http://schemas.openxmlformats.org/spreadsheetml/2006/main" count="123" uniqueCount="104">
  <si>
    <t>Hydro One Remote Communities Inc.</t>
  </si>
  <si>
    <t>Financial Statement Item</t>
  </si>
  <si>
    <t>USofA</t>
  </si>
  <si>
    <t>Assets</t>
  </si>
  <si>
    <t>Current assets:</t>
  </si>
  <si>
    <t>Inter-company demand facility</t>
  </si>
  <si>
    <t>Accounts receivable</t>
  </si>
  <si>
    <t>Regulatory assets</t>
  </si>
  <si>
    <t>Fuel, materials and supplies</t>
  </si>
  <si>
    <t>1305, 1330</t>
  </si>
  <si>
    <t>Deferred income tax assets</t>
  </si>
  <si>
    <t>Income taxes receivable</t>
  </si>
  <si>
    <t>A</t>
  </si>
  <si>
    <t>Property, plant and equipment</t>
  </si>
  <si>
    <t>Generation plant</t>
  </si>
  <si>
    <t>Distribution plant</t>
  </si>
  <si>
    <t>General plant</t>
  </si>
  <si>
    <t>Less: accumulated depreciation</t>
  </si>
  <si>
    <t>Construction in progress</t>
  </si>
  <si>
    <t>Future use components and spares</t>
  </si>
  <si>
    <t>Other long-term assets:</t>
  </si>
  <si>
    <t>Deferred debt costs</t>
  </si>
  <si>
    <t>Net unamortized debt discounts</t>
  </si>
  <si>
    <t>Long-term accounts receivable</t>
  </si>
  <si>
    <t>Other assets</t>
  </si>
  <si>
    <t>Total assets</t>
  </si>
  <si>
    <t>Liabilities</t>
  </si>
  <si>
    <t>Current liabilities:</t>
  </si>
  <si>
    <t>Accounts payable</t>
  </si>
  <si>
    <t>Accrued liabilities</t>
  </si>
  <si>
    <t>2220, 2210, 2215, 2250, 2290, 2292, 2294, 2296</t>
  </si>
  <si>
    <t>Accrued interest</t>
  </si>
  <si>
    <t>Regulatory liabilities</t>
  </si>
  <si>
    <t>Income taxes payable</t>
  </si>
  <si>
    <t>Long-term liabilities:</t>
  </si>
  <si>
    <t>Long-term debt</t>
  </si>
  <si>
    <t>Post-retirement and post-employment liability</t>
  </si>
  <si>
    <t>Environmental liabilities</t>
  </si>
  <si>
    <t>Total liabilities</t>
  </si>
  <si>
    <t>Shareholder's equity (deficit)</t>
  </si>
  <si>
    <t>Common shares</t>
  </si>
  <si>
    <t>B</t>
  </si>
  <si>
    <t>C</t>
  </si>
  <si>
    <t>Accumulated other comprehensive income</t>
  </si>
  <si>
    <t>Total shareholder's equity (deficit)</t>
  </si>
  <si>
    <t>Total liabilities and shareholder's equity (deficit)</t>
  </si>
  <si>
    <t>Total per</t>
  </si>
  <si>
    <t>Adjustments</t>
  </si>
  <si>
    <t>Exhibit A-7-2</t>
  </si>
  <si>
    <t>Attachment 4</t>
  </si>
  <si>
    <t>D</t>
  </si>
  <si>
    <t>Balance Sheet</t>
  </si>
  <si>
    <t>1100, 1105, 1110, 1130, 1180</t>
  </si>
  <si>
    <t>1615, 1620, 1650, 1665, 1670, 1675, 1680, 1685</t>
  </si>
  <si>
    <t>1805, 1806, 1830, 1835, 1845, 1850, 1860</t>
  </si>
  <si>
    <t>1908, 1910, 1915, 1920, 1935, 1940, 1945, 1955, 1960</t>
  </si>
  <si>
    <t>1460, 1508, 1525</t>
  </si>
  <si>
    <t>Income tax receivable relating to utilization of the non regulated Deferred Tax Asset, injection of equity to fund</t>
  </si>
  <si>
    <t>departure taxes, Departure Tax expense and tax recovery relating to utilization of the non regulated Deferred Tax Asset</t>
  </si>
  <si>
    <t>Reallocation of property, plant and equipment to specified categories - refer to Note 8 in Annual Financial Statements,</t>
  </si>
  <si>
    <t>and reallocation of generation, distribution and general plant to components and spares</t>
  </si>
  <si>
    <t>Reallocation of corporate income taxes</t>
  </si>
  <si>
    <t>Financial Statement item</t>
  </si>
  <si>
    <t>USofA Accounts</t>
  </si>
  <si>
    <t>Revenue</t>
  </si>
  <si>
    <t>Energy sales</t>
  </si>
  <si>
    <t>Rural rate protection</t>
  </si>
  <si>
    <t>Other Revenue</t>
  </si>
  <si>
    <t>Revenues</t>
  </si>
  <si>
    <t>Costs</t>
  </si>
  <si>
    <t>Other power supply expenses</t>
  </si>
  <si>
    <t>Fuel used for electric generation</t>
  </si>
  <si>
    <t>Operation</t>
  </si>
  <si>
    <t>Maintenance</t>
  </si>
  <si>
    <t>Billing and collecting</t>
  </si>
  <si>
    <t>Community relations</t>
  </si>
  <si>
    <t>Administrative and general expenses</t>
  </si>
  <si>
    <t>Depreciation and amortization</t>
  </si>
  <si>
    <t>Financing charges</t>
  </si>
  <si>
    <t>6005, 6010, 6035, 6040</t>
  </si>
  <si>
    <t>Income before income taxes</t>
  </si>
  <si>
    <t>Income tax expense (recovery)</t>
  </si>
  <si>
    <t>Net income (loss)</t>
  </si>
  <si>
    <t>Other comprehensive income (loss)</t>
  </si>
  <si>
    <t>Tax recovery relating to utilization of the non regulated Deferred Tax Asset</t>
  </si>
  <si>
    <t>Utility</t>
  </si>
  <si>
    <t>Income</t>
  </si>
  <si>
    <t>4006, 4010, 4025, 4062</t>
  </si>
  <si>
    <t>4225, 4235, 4325, 6035</t>
  </si>
  <si>
    <t>Operation, maintenance and administration</t>
  </si>
  <si>
    <t>4550, 4555, 5085</t>
  </si>
  <si>
    <t>4610, 4635, 5120, 5125, 5130, 5135, 5175</t>
  </si>
  <si>
    <t>5310, 5315, 5320, 5335, 6205</t>
  </si>
  <si>
    <t>5410, 5415, 5420</t>
  </si>
  <si>
    <t>5705, 5715</t>
  </si>
  <si>
    <t>Income before financing and income taxes</t>
  </si>
  <si>
    <t>Other comprehensive income</t>
  </si>
  <si>
    <t>Other power supply expenses grouped in operation, maintenance and administration</t>
  </si>
  <si>
    <t>Regulatory assets amortization reallocated from depreciation and amortization line</t>
  </si>
  <si>
    <t>4330, 5615, 5625, 5655, 5675</t>
  </si>
  <si>
    <t>Balance transferred from income</t>
  </si>
  <si>
    <t>Reallocation of unamortized debt expense and balance transferred from income</t>
  </si>
  <si>
    <t>Financial Statements Reconciled to USofA Trial Balance 2016</t>
  </si>
  <si>
    <t>For year ending December 31, 2016 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</si>
</sst>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5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164" fontId="3" fillId="0" borderId="0" xfId="1" applyNumberFormat="1" applyFont="1" applyFill="1"/>
    <xf numFmtId="0" fontId="3" fillId="0" borderId="0" xfId="2" applyFont="1" applyFill="1"/>
    <xf numFmtId="0" fontId="3" fillId="0" borderId="0" xfId="2" applyFont="1" applyFill="1" applyBorder="1"/>
    <xf numFmtId="0" fontId="2" fillId="0" borderId="0" xfId="2" applyFont="1" applyFill="1" applyBorder="1"/>
    <xf numFmtId="0" fontId="2" fillId="0" borderId="1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/>
    </xf>
    <xf numFmtId="164" fontId="3" fillId="0" borderId="0" xfId="1" applyNumberFormat="1" applyFont="1" applyFill="1" applyBorder="1"/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left" indent="1"/>
    </xf>
    <xf numFmtId="0" fontId="3" fillId="0" borderId="0" xfId="2" applyFont="1" applyFill="1" applyBorder="1" applyAlignment="1">
      <alignment horizontal="left" wrapText="1"/>
    </xf>
    <xf numFmtId="0" fontId="3" fillId="0" borderId="2" xfId="2" applyFont="1" applyFill="1" applyBorder="1" applyAlignment="1">
      <alignment horizontal="left"/>
    </xf>
    <xf numFmtId="164" fontId="3" fillId="0" borderId="2" xfId="1" applyNumberFormat="1" applyFont="1" applyFill="1" applyBorder="1"/>
    <xf numFmtId="43" fontId="3" fillId="0" borderId="0" xfId="1" applyFont="1" applyFill="1" applyBorder="1" applyAlignment="1">
      <alignment horizontal="right"/>
    </xf>
    <xf numFmtId="0" fontId="2" fillId="0" borderId="4" xfId="2" applyFont="1" applyFill="1" applyBorder="1"/>
    <xf numFmtId="0" fontId="3" fillId="0" borderId="1" xfId="2" applyFont="1" applyFill="1" applyBorder="1" applyAlignment="1">
      <alignment horizontal="left" indent="1"/>
    </xf>
    <xf numFmtId="164" fontId="3" fillId="0" borderId="1" xfId="1" applyNumberFormat="1" applyFont="1" applyFill="1" applyBorder="1"/>
    <xf numFmtId="0" fontId="2" fillId="0" borderId="0" xfId="2" applyFont="1"/>
    <xf numFmtId="3" fontId="3" fillId="0" borderId="0" xfId="2" applyNumberFormat="1" applyFont="1" applyFill="1"/>
    <xf numFmtId="43" fontId="3" fillId="0" borderId="0" xfId="1" applyFont="1" applyAlignment="1"/>
    <xf numFmtId="43" fontId="3" fillId="0" borderId="0" xfId="1" applyFont="1" applyFill="1"/>
    <xf numFmtId="0" fontId="3" fillId="0" borderId="0" xfId="2" applyFont="1" applyBorder="1"/>
    <xf numFmtId="0" fontId="3" fillId="0" borderId="0" xfId="2" applyFont="1"/>
    <xf numFmtId="164" fontId="3" fillId="0" borderId="0" xfId="1" applyNumberFormat="1" applyFont="1"/>
    <xf numFmtId="164" fontId="3" fillId="0" borderId="0" xfId="1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/>
    <xf numFmtId="0" fontId="2" fillId="0" borderId="1" xfId="2" applyFont="1" applyBorder="1"/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0" xfId="2" applyFont="1" applyBorder="1"/>
    <xf numFmtId="0" fontId="3" fillId="0" borderId="2" xfId="2" applyFont="1" applyFill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/>
    <xf numFmtId="0" fontId="2" fillId="0" borderId="4" xfId="2" applyFont="1" applyFill="1" applyBorder="1" applyAlignment="1">
      <alignment horizontal="left"/>
    </xf>
    <xf numFmtId="164" fontId="2" fillId="0" borderId="4" xfId="1" applyNumberFormat="1" applyFont="1" applyFill="1" applyBorder="1"/>
    <xf numFmtId="0" fontId="2" fillId="0" borderId="2" xfId="2" applyFont="1" applyFill="1" applyBorder="1"/>
    <xf numFmtId="0" fontId="2" fillId="0" borderId="2" xfId="2" applyFont="1" applyFill="1" applyBorder="1" applyAlignment="1">
      <alignment horizontal="left"/>
    </xf>
    <xf numFmtId="164" fontId="2" fillId="0" borderId="2" xfId="1" applyNumberFormat="1" applyFont="1" applyFill="1" applyBorder="1"/>
    <xf numFmtId="43" fontId="2" fillId="0" borderId="0" xfId="1" applyFont="1" applyFill="1" applyBorder="1" applyAlignment="1">
      <alignment horizontal="right"/>
    </xf>
    <xf numFmtId="164" fontId="3" fillId="0" borderId="0" xfId="1" applyNumberFormat="1" applyFont="1" applyFill="1"/>
    <xf numFmtId="0" fontId="3" fillId="0" borderId="0" xfId="2" applyFont="1" applyFill="1" applyBorder="1" applyAlignment="1">
      <alignment horizontal="left" indent="1"/>
    </xf>
    <xf numFmtId="164" fontId="3" fillId="0" borderId="0" xfId="1" applyNumberFormat="1" applyFont="1" applyFill="1"/>
    <xf numFmtId="0" fontId="5" fillId="0" borderId="0" xfId="2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0" borderId="0" xfId="1" applyNumberFormat="1" applyFont="1"/>
    <xf numFmtId="0" fontId="6" fillId="0" borderId="0" xfId="2" applyFont="1"/>
    <xf numFmtId="164" fontId="5" fillId="0" borderId="0" xfId="1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5" fillId="0" borderId="1" xfId="2" applyFont="1" applyBorder="1"/>
    <xf numFmtId="0" fontId="5" fillId="0" borderId="1" xfId="2" applyFont="1" applyFill="1" applyBorder="1" applyAlignment="1">
      <alignment horizontal="left" wrapText="1"/>
    </xf>
    <xf numFmtId="164" fontId="5" fillId="0" borderId="1" xfId="1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2" applyFont="1" applyBorder="1"/>
    <xf numFmtId="164" fontId="5" fillId="0" borderId="0" xfId="1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164" fontId="6" fillId="0" borderId="0" xfId="1" applyNumberFormat="1" applyFont="1" applyBorder="1"/>
    <xf numFmtId="0" fontId="5" fillId="0" borderId="0" xfId="2" applyFont="1"/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/>
    </xf>
    <xf numFmtId="0" fontId="5" fillId="0" borderId="2" xfId="2" applyFont="1" applyBorder="1"/>
    <xf numFmtId="0" fontId="6" fillId="0" borderId="2" xfId="2" applyFont="1" applyBorder="1"/>
    <xf numFmtId="164" fontId="5" fillId="0" borderId="2" xfId="1" applyNumberFormat="1" applyFont="1" applyBorder="1"/>
    <xf numFmtId="0" fontId="7" fillId="0" borderId="2" xfId="2" applyFont="1" applyBorder="1" applyAlignment="1">
      <alignment horizontal="center"/>
    </xf>
    <xf numFmtId="0" fontId="6" fillId="0" borderId="0" xfId="2" applyFont="1" applyAlignment="1">
      <alignment horizontal="left"/>
    </xf>
    <xf numFmtId="0" fontId="6" fillId="0" borderId="3" xfId="2" applyFont="1" applyBorder="1" applyAlignment="1">
      <alignment horizontal="left" indent="2"/>
    </xf>
    <xf numFmtId="0" fontId="6" fillId="0" borderId="3" xfId="2" applyFont="1" applyBorder="1"/>
    <xf numFmtId="164" fontId="6" fillId="0" borderId="3" xfId="1" applyNumberFormat="1" applyFont="1" applyBorder="1"/>
    <xf numFmtId="0" fontId="7" fillId="0" borderId="3" xfId="2" applyFont="1" applyBorder="1" applyAlignment="1">
      <alignment horizontal="center"/>
    </xf>
    <xf numFmtId="0" fontId="6" fillId="0" borderId="0" xfId="2" applyFont="1" applyAlignment="1">
      <alignment horizontal="left" indent="2"/>
    </xf>
    <xf numFmtId="164" fontId="5" fillId="0" borderId="0" xfId="1" applyNumberFormat="1" applyFont="1"/>
    <xf numFmtId="0" fontId="6" fillId="0" borderId="1" xfId="2" applyFont="1" applyBorder="1"/>
    <xf numFmtId="164" fontId="6" fillId="0" borderId="1" xfId="1" applyNumberFormat="1" applyFont="1" applyBorder="1"/>
    <xf numFmtId="0" fontId="6" fillId="0" borderId="1" xfId="2" applyFont="1" applyBorder="1" applyAlignment="1">
      <alignment horizontal="left"/>
    </xf>
    <xf numFmtId="0" fontId="5" fillId="0" borderId="0" xfId="2" applyFont="1" applyBorder="1"/>
    <xf numFmtId="164" fontId="5" fillId="0" borderId="0" xfId="1" applyNumberFormat="1" applyFont="1" applyBorder="1"/>
    <xf numFmtId="0" fontId="5" fillId="0" borderId="4" xfId="2" applyFont="1" applyBorder="1"/>
    <xf numFmtId="164" fontId="5" fillId="0" borderId="4" xfId="1" applyNumberFormat="1" applyFont="1" applyBorder="1"/>
    <xf numFmtId="0" fontId="7" fillId="0" borderId="4" xfId="2" applyFont="1" applyBorder="1" applyAlignment="1">
      <alignment horizontal="center"/>
    </xf>
    <xf numFmtId="43" fontId="5" fillId="0" borderId="0" xfId="1" applyFont="1" applyAlignment="1">
      <alignment horizontal="right"/>
    </xf>
    <xf numFmtId="43" fontId="6" fillId="0" borderId="0" xfId="1" applyFont="1"/>
    <xf numFmtId="0" fontId="5" fillId="0" borderId="0" xfId="2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</cellXfs>
  <cellStyles count="7">
    <cellStyle name="Comma" xfId="1" builtinId="3"/>
    <cellStyle name="Comma 2" xfId="3"/>
    <cellStyle name="Comma 3" xfId="4"/>
    <cellStyle name="Normal" xfId="0" builtinId="0"/>
    <cellStyle name="Normal 10" xfId="5"/>
    <cellStyle name="Normal 2" xfId="6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A215"/>
  <sheetViews>
    <sheetView tabSelected="1" view="pageLayout" zoomScale="80" zoomScaleNormal="80" zoomScaleSheetLayoutView="80" zoomScalePageLayoutView="80" workbookViewId="0">
      <selection activeCell="B33" sqref="B33"/>
    </sheetView>
  </sheetViews>
  <sheetFormatPr defaultColWidth="9.140625" defaultRowHeight="12.75" x14ac:dyDescent="0.2"/>
  <cols>
    <col min="1" max="1" width="5.140625" style="3" customWidth="1"/>
    <col min="2" max="2" width="36.5703125" style="3" customWidth="1"/>
    <col min="3" max="3" width="48.42578125" style="6" customWidth="1"/>
    <col min="4" max="4" width="16.140625" style="18" customWidth="1"/>
    <col min="5" max="5" width="2.7109375" style="8" customWidth="1"/>
    <col min="6" max="7" width="11.7109375" style="1" customWidth="1"/>
    <col min="8" max="9" width="11.7109375" style="2" customWidth="1"/>
    <col min="10" max="10" width="16" style="2" customWidth="1"/>
    <col min="11" max="11" width="17.28515625" style="2" customWidth="1"/>
    <col min="12" max="18" width="10.42578125" style="2" customWidth="1"/>
    <col min="19" max="19" width="12.85546875" style="2" customWidth="1"/>
    <col min="20" max="20" width="13.42578125" style="2" bestFit="1" customWidth="1"/>
    <col min="21" max="21" width="2.7109375" style="2" customWidth="1"/>
    <col min="22" max="22" width="9.140625" style="2"/>
    <col min="23" max="23" width="3.28515625" style="2" customWidth="1"/>
    <col min="24" max="26" width="12.85546875" style="1" customWidth="1"/>
    <col min="27" max="16384" width="9.140625" style="2"/>
  </cols>
  <sheetData>
    <row r="1" spans="1:26" x14ac:dyDescent="0.2">
      <c r="A1" s="2"/>
      <c r="B1" s="2"/>
      <c r="C1" s="2"/>
      <c r="D1" s="1"/>
      <c r="E1" s="7"/>
      <c r="Q1" s="1"/>
      <c r="R1" s="1"/>
      <c r="S1" s="1"/>
      <c r="U1" s="1"/>
      <c r="W1" s="1"/>
      <c r="X1" s="2"/>
      <c r="Y1" s="2"/>
      <c r="Z1" s="2"/>
    </row>
    <row r="2" spans="1:26" s="22" customFormat="1" ht="15.75" x14ac:dyDescent="0.25">
      <c r="B2" s="86" t="s">
        <v>0</v>
      </c>
      <c r="C2" s="86"/>
      <c r="D2" s="86"/>
      <c r="E2" s="86"/>
      <c r="F2" s="86"/>
      <c r="G2" s="86"/>
      <c r="H2" s="86"/>
      <c r="I2" s="86"/>
      <c r="J2" s="86"/>
      <c r="Q2" s="23"/>
      <c r="R2" s="23"/>
      <c r="S2" s="23"/>
      <c r="U2" s="23"/>
      <c r="W2" s="23"/>
    </row>
    <row r="3" spans="1:26" s="22" customFormat="1" ht="15.75" x14ac:dyDescent="0.25">
      <c r="B3" s="83"/>
      <c r="C3" s="83"/>
      <c r="D3" s="83"/>
      <c r="E3" s="83"/>
      <c r="F3" s="45"/>
      <c r="G3" s="46"/>
      <c r="H3" s="47"/>
      <c r="I3" s="47"/>
      <c r="J3" s="47"/>
      <c r="Q3" s="23"/>
      <c r="R3" s="23"/>
      <c r="S3" s="23"/>
      <c r="U3" s="23"/>
      <c r="W3" s="23"/>
    </row>
    <row r="4" spans="1:26" s="22" customFormat="1" ht="15.75" x14ac:dyDescent="0.25">
      <c r="B4" s="86" t="s">
        <v>102</v>
      </c>
      <c r="C4" s="86"/>
      <c r="D4" s="86"/>
      <c r="E4" s="86"/>
      <c r="F4" s="86"/>
      <c r="G4" s="86"/>
      <c r="H4" s="86"/>
      <c r="I4" s="86"/>
      <c r="J4" s="86"/>
      <c r="Q4" s="23"/>
      <c r="R4" s="23"/>
      <c r="S4" s="23"/>
      <c r="U4" s="23"/>
      <c r="W4" s="23"/>
    </row>
    <row r="5" spans="1:26" s="22" customFormat="1" ht="15.75" x14ac:dyDescent="0.25">
      <c r="B5" s="86" t="s">
        <v>103</v>
      </c>
      <c r="C5" s="86"/>
      <c r="D5" s="86"/>
      <c r="E5" s="86"/>
      <c r="F5" s="86"/>
      <c r="G5" s="86"/>
      <c r="H5" s="86"/>
      <c r="I5" s="86"/>
      <c r="J5" s="86"/>
      <c r="Q5" s="23"/>
      <c r="R5" s="23"/>
      <c r="S5" s="23"/>
      <c r="U5" s="23"/>
      <c r="W5" s="23"/>
    </row>
    <row r="6" spans="1:26" s="22" customFormat="1" x14ac:dyDescent="0.2">
      <c r="D6" s="23"/>
      <c r="E6" s="24"/>
      <c r="F6" s="23"/>
      <c r="G6" s="23"/>
      <c r="P6" s="23"/>
      <c r="Q6" s="23"/>
      <c r="R6" s="23"/>
      <c r="T6" s="23"/>
      <c r="V6" s="23"/>
    </row>
    <row r="7" spans="1:26" s="22" customFormat="1" x14ac:dyDescent="0.2">
      <c r="D7" s="25" t="s">
        <v>46</v>
      </c>
      <c r="E7" s="26"/>
      <c r="F7" s="84" t="s">
        <v>47</v>
      </c>
      <c r="G7" s="84"/>
      <c r="H7" s="84"/>
      <c r="I7" s="84"/>
      <c r="P7" s="23"/>
      <c r="Q7" s="23"/>
      <c r="R7" s="23"/>
      <c r="T7" s="23"/>
      <c r="V7" s="23"/>
    </row>
    <row r="8" spans="1:26" s="22" customFormat="1" x14ac:dyDescent="0.2">
      <c r="D8" s="25" t="s">
        <v>48</v>
      </c>
      <c r="E8" s="26"/>
      <c r="F8" s="27"/>
      <c r="G8" s="27"/>
      <c r="J8" s="25" t="s">
        <v>2</v>
      </c>
      <c r="P8" s="23"/>
      <c r="Q8" s="23"/>
      <c r="R8" s="23"/>
      <c r="T8" s="23"/>
      <c r="V8" s="23"/>
    </row>
    <row r="9" spans="1:26" s="22" customFormat="1" x14ac:dyDescent="0.2">
      <c r="B9" s="28" t="s">
        <v>1</v>
      </c>
      <c r="C9" s="5" t="s">
        <v>63</v>
      </c>
      <c r="D9" s="29" t="s">
        <v>49</v>
      </c>
      <c r="E9" s="26"/>
      <c r="F9" s="29" t="s">
        <v>12</v>
      </c>
      <c r="G9" s="29" t="s">
        <v>41</v>
      </c>
      <c r="H9" s="29" t="s">
        <v>42</v>
      </c>
      <c r="I9" s="29" t="s">
        <v>50</v>
      </c>
      <c r="J9" s="30" t="s">
        <v>51</v>
      </c>
      <c r="P9" s="23"/>
      <c r="Q9" s="23"/>
      <c r="R9" s="23"/>
      <c r="T9" s="23"/>
      <c r="V9" s="23"/>
    </row>
    <row r="10" spans="1:26" s="22" customFormat="1" x14ac:dyDescent="0.2">
      <c r="B10" s="31" t="s">
        <v>3</v>
      </c>
      <c r="C10" s="21"/>
      <c r="D10" s="26"/>
      <c r="E10" s="26"/>
      <c r="F10" s="24"/>
      <c r="G10" s="24"/>
      <c r="J10" s="24"/>
      <c r="P10" s="23"/>
      <c r="Q10" s="23"/>
      <c r="R10" s="23"/>
      <c r="T10" s="23"/>
      <c r="V10" s="23"/>
    </row>
    <row r="11" spans="1:26" s="22" customFormat="1" x14ac:dyDescent="0.2">
      <c r="B11" s="21" t="s">
        <v>4</v>
      </c>
      <c r="C11" s="21"/>
      <c r="D11" s="26"/>
      <c r="E11" s="26"/>
      <c r="F11" s="24"/>
      <c r="G11" s="24"/>
      <c r="H11" s="23"/>
      <c r="I11" s="23"/>
      <c r="J11" s="24"/>
      <c r="K11" s="23"/>
      <c r="L11" s="23"/>
      <c r="M11" s="23"/>
      <c r="P11" s="23"/>
      <c r="Q11" s="23"/>
      <c r="R11" s="23"/>
      <c r="T11" s="23"/>
      <c r="V11" s="23"/>
    </row>
    <row r="12" spans="1:26" x14ac:dyDescent="0.2">
      <c r="B12" s="9" t="s">
        <v>5</v>
      </c>
      <c r="C12" s="6">
        <v>1200</v>
      </c>
      <c r="D12" s="1">
        <v>7253</v>
      </c>
      <c r="E12" s="7"/>
      <c r="H12" s="1"/>
      <c r="I12" s="1"/>
      <c r="J12" s="1">
        <f t="shared" ref="J12:J17" si="0">SUM(D12:I12)</f>
        <v>7253</v>
      </c>
      <c r="K12" s="1"/>
      <c r="L12" s="1"/>
      <c r="M12" s="1"/>
      <c r="W12" s="1"/>
      <c r="Z12" s="2"/>
    </row>
    <row r="13" spans="1:26" x14ac:dyDescent="0.2">
      <c r="B13" s="9" t="s">
        <v>6</v>
      </c>
      <c r="C13" s="10" t="s">
        <v>52</v>
      </c>
      <c r="D13" s="1">
        <v>5557</v>
      </c>
      <c r="E13" s="7"/>
      <c r="H13" s="1"/>
      <c r="I13" s="1"/>
      <c r="J13" s="1">
        <f t="shared" si="0"/>
        <v>5557</v>
      </c>
      <c r="K13" s="1"/>
      <c r="L13" s="1"/>
      <c r="M13" s="1"/>
      <c r="W13" s="1"/>
      <c r="Z13" s="2"/>
    </row>
    <row r="14" spans="1:26" x14ac:dyDescent="0.2">
      <c r="B14" s="9" t="s">
        <v>7</v>
      </c>
      <c r="C14" s="6">
        <v>1525</v>
      </c>
      <c r="D14" s="1">
        <v>1183</v>
      </c>
      <c r="E14" s="7"/>
      <c r="H14" s="1"/>
      <c r="I14" s="1"/>
      <c r="J14" s="1">
        <f t="shared" si="0"/>
        <v>1183</v>
      </c>
      <c r="K14" s="1"/>
      <c r="L14" s="1"/>
      <c r="M14" s="1"/>
      <c r="W14" s="1"/>
      <c r="Z14" s="2"/>
    </row>
    <row r="15" spans="1:26" x14ac:dyDescent="0.2">
      <c r="B15" s="9" t="s">
        <v>8</v>
      </c>
      <c r="C15" s="6" t="s">
        <v>9</v>
      </c>
      <c r="D15" s="1">
        <v>2476</v>
      </c>
      <c r="E15" s="7"/>
      <c r="H15" s="1"/>
      <c r="I15" s="1"/>
      <c r="J15" s="1">
        <f t="shared" si="0"/>
        <v>2476</v>
      </c>
      <c r="K15" s="1"/>
      <c r="L15" s="1"/>
      <c r="M15" s="1"/>
      <c r="W15" s="1"/>
      <c r="Z15" s="2"/>
    </row>
    <row r="16" spans="1:26" x14ac:dyDescent="0.2">
      <c r="B16" s="9" t="s">
        <v>10</v>
      </c>
      <c r="C16" s="6">
        <v>1190</v>
      </c>
      <c r="D16" s="1">
        <v>0</v>
      </c>
      <c r="E16" s="7"/>
      <c r="H16" s="1"/>
      <c r="I16" s="1"/>
      <c r="J16" s="1">
        <f t="shared" si="0"/>
        <v>0</v>
      </c>
      <c r="K16" s="1"/>
      <c r="L16" s="1"/>
      <c r="M16" s="1"/>
      <c r="W16" s="1"/>
      <c r="Z16" s="2"/>
    </row>
    <row r="17" spans="2:26" x14ac:dyDescent="0.2">
      <c r="B17" s="9" t="s">
        <v>11</v>
      </c>
      <c r="C17" s="6">
        <v>2294</v>
      </c>
      <c r="D17" s="1">
        <v>463</v>
      </c>
      <c r="E17" s="7"/>
      <c r="F17" s="1">
        <v>-607</v>
      </c>
      <c r="H17" s="1">
        <v>185</v>
      </c>
      <c r="I17" s="1"/>
      <c r="J17" s="1">
        <f t="shared" si="0"/>
        <v>41</v>
      </c>
      <c r="K17" s="1"/>
      <c r="L17" s="1"/>
      <c r="M17" s="1"/>
      <c r="W17" s="1"/>
      <c r="Z17" s="2"/>
    </row>
    <row r="18" spans="2:26" x14ac:dyDescent="0.2">
      <c r="B18" s="32"/>
      <c r="C18" s="11"/>
      <c r="D18" s="12">
        <f>SUM(D10:D17)</f>
        <v>16932</v>
      </c>
      <c r="E18" s="7"/>
      <c r="F18" s="12">
        <f>SUM(F10:F17)</f>
        <v>-607</v>
      </c>
      <c r="G18" s="12">
        <f>SUM(G10:G17)</f>
        <v>0</v>
      </c>
      <c r="H18" s="12">
        <f t="shared" ref="H18:I18" si="1">SUM(H10:H17)</f>
        <v>185</v>
      </c>
      <c r="I18" s="12">
        <f t="shared" si="1"/>
        <v>0</v>
      </c>
      <c r="J18" s="12">
        <f>SUM(J10:J17)</f>
        <v>16510</v>
      </c>
      <c r="K18" s="1"/>
      <c r="L18" s="1"/>
      <c r="M18" s="1"/>
      <c r="W18" s="1"/>
      <c r="Z18" s="2"/>
    </row>
    <row r="19" spans="2:26" x14ac:dyDescent="0.2">
      <c r="D19" s="1"/>
      <c r="E19" s="7"/>
      <c r="H19" s="1"/>
      <c r="I19" s="1"/>
      <c r="J19" s="1"/>
      <c r="K19" s="1"/>
      <c r="L19" s="1"/>
      <c r="M19" s="1"/>
      <c r="W19" s="1"/>
      <c r="Z19" s="2"/>
    </row>
    <row r="20" spans="2:26" x14ac:dyDescent="0.2">
      <c r="B20" s="3" t="s">
        <v>13</v>
      </c>
      <c r="D20" s="1">
        <v>43626</v>
      </c>
      <c r="E20" s="7"/>
      <c r="G20" s="1">
        <f>-D20</f>
        <v>-43626</v>
      </c>
      <c r="H20" s="1"/>
      <c r="I20" s="1"/>
      <c r="J20" s="1">
        <f>SUM(D20:G20)</f>
        <v>0</v>
      </c>
      <c r="K20" s="1"/>
      <c r="L20" s="1"/>
      <c r="M20" s="1"/>
      <c r="W20" s="1"/>
      <c r="Z20" s="2"/>
    </row>
    <row r="21" spans="2:26" x14ac:dyDescent="0.2">
      <c r="B21" s="9" t="s">
        <v>14</v>
      </c>
      <c r="C21" s="6" t="s">
        <v>53</v>
      </c>
      <c r="D21" s="1"/>
      <c r="E21" s="7"/>
      <c r="G21" s="1">
        <v>45995</v>
      </c>
      <c r="H21" s="1"/>
      <c r="I21" s="1"/>
      <c r="J21" s="1">
        <f>SUM(D21:I21)</f>
        <v>45995</v>
      </c>
      <c r="K21" s="1"/>
      <c r="L21" s="1"/>
      <c r="M21" s="1"/>
      <c r="W21" s="1"/>
      <c r="Z21" s="2"/>
    </row>
    <row r="22" spans="2:26" x14ac:dyDescent="0.2">
      <c r="B22" s="9" t="s">
        <v>15</v>
      </c>
      <c r="C22" s="6" t="s">
        <v>54</v>
      </c>
      <c r="D22" s="1"/>
      <c r="E22" s="7"/>
      <c r="G22" s="1">
        <v>9097</v>
      </c>
      <c r="H22" s="1"/>
      <c r="I22" s="1"/>
      <c r="J22" s="1">
        <f>SUM(D22:I22)</f>
        <v>9097</v>
      </c>
      <c r="K22" s="1"/>
      <c r="L22" s="1"/>
      <c r="M22" s="1"/>
      <c r="W22" s="1"/>
      <c r="Z22" s="2"/>
    </row>
    <row r="23" spans="2:26" x14ac:dyDescent="0.2">
      <c r="B23" s="9" t="s">
        <v>16</v>
      </c>
      <c r="C23" s="6" t="s">
        <v>55</v>
      </c>
      <c r="D23" s="1"/>
      <c r="E23" s="7"/>
      <c r="G23" s="1">
        <v>12441</v>
      </c>
      <c r="H23" s="1"/>
      <c r="I23" s="1"/>
      <c r="J23" s="1">
        <f>SUM(D23:I23)</f>
        <v>12441</v>
      </c>
      <c r="K23" s="1"/>
      <c r="L23" s="1"/>
      <c r="M23" s="1"/>
      <c r="W23" s="1"/>
      <c r="Z23" s="2"/>
    </row>
    <row r="24" spans="2:26" x14ac:dyDescent="0.2">
      <c r="B24" s="15" t="s">
        <v>17</v>
      </c>
      <c r="C24" s="33">
        <v>2105</v>
      </c>
      <c r="D24" s="16"/>
      <c r="E24" s="7"/>
      <c r="F24" s="16"/>
      <c r="G24" s="16">
        <v>26630</v>
      </c>
      <c r="H24" s="16"/>
      <c r="I24" s="16"/>
      <c r="J24" s="16">
        <f>SUM(D24:I24)</f>
        <v>26630</v>
      </c>
      <c r="K24" s="1"/>
      <c r="L24" s="1"/>
      <c r="M24" s="1"/>
      <c r="W24" s="1"/>
      <c r="Z24" s="2"/>
    </row>
    <row r="25" spans="2:26" x14ac:dyDescent="0.2">
      <c r="D25" s="1">
        <f>SUM(D20:D23)-D24</f>
        <v>43626</v>
      </c>
      <c r="E25" s="7"/>
      <c r="F25" s="1">
        <f t="shared" ref="F25:J25" si="2">SUM(F20:F23)-F24</f>
        <v>0</v>
      </c>
      <c r="G25" s="1">
        <f t="shared" si="2"/>
        <v>-2723</v>
      </c>
      <c r="H25" s="1">
        <f t="shared" si="2"/>
        <v>0</v>
      </c>
      <c r="I25" s="1">
        <f t="shared" si="2"/>
        <v>0</v>
      </c>
      <c r="J25" s="1">
        <f t="shared" si="2"/>
        <v>40903</v>
      </c>
      <c r="K25" s="1"/>
      <c r="L25" s="1"/>
      <c r="M25" s="1"/>
      <c r="W25" s="1"/>
      <c r="Z25" s="2"/>
    </row>
    <row r="26" spans="2:26" x14ac:dyDescent="0.2">
      <c r="B26" s="3" t="s">
        <v>18</v>
      </c>
      <c r="C26" s="6">
        <v>2055</v>
      </c>
      <c r="D26" s="1"/>
      <c r="E26" s="7"/>
      <c r="G26" s="1">
        <v>710</v>
      </c>
      <c r="H26" s="1"/>
      <c r="I26" s="1"/>
      <c r="J26" s="1">
        <f>SUM(D26:I26)</f>
        <v>710</v>
      </c>
      <c r="K26" s="1"/>
      <c r="L26" s="1"/>
      <c r="M26" s="1"/>
      <c r="W26" s="1"/>
      <c r="Z26" s="2"/>
    </row>
    <row r="27" spans="2:26" x14ac:dyDescent="0.2">
      <c r="B27" s="34" t="s">
        <v>19</v>
      </c>
      <c r="C27" s="33">
        <v>2040</v>
      </c>
      <c r="D27" s="16"/>
      <c r="E27" s="7"/>
      <c r="F27" s="16"/>
      <c r="G27" s="16">
        <v>2013</v>
      </c>
      <c r="H27" s="16"/>
      <c r="I27" s="16"/>
      <c r="J27" s="16">
        <f>SUM(D27:I27)</f>
        <v>2013</v>
      </c>
      <c r="K27" s="1"/>
      <c r="L27" s="1"/>
      <c r="M27" s="1"/>
      <c r="W27" s="1"/>
      <c r="Z27" s="2"/>
    </row>
    <row r="28" spans="2:26" x14ac:dyDescent="0.2">
      <c r="B28" s="32" t="s">
        <v>13</v>
      </c>
      <c r="C28" s="11"/>
      <c r="D28" s="12">
        <f>SUM(D25:D27)</f>
        <v>43626</v>
      </c>
      <c r="E28" s="7"/>
      <c r="F28" s="12">
        <f>SUM(F25:F27)</f>
        <v>0</v>
      </c>
      <c r="G28" s="12">
        <f>SUM(G25:G27)</f>
        <v>0</v>
      </c>
      <c r="H28" s="12">
        <f t="shared" ref="H28:I28" si="3">SUM(H25:H27)</f>
        <v>0</v>
      </c>
      <c r="I28" s="12">
        <f t="shared" si="3"/>
        <v>0</v>
      </c>
      <c r="J28" s="12">
        <f>SUM(J25:J27)</f>
        <v>43626</v>
      </c>
      <c r="K28" s="1"/>
      <c r="L28" s="1"/>
      <c r="M28" s="1"/>
      <c r="W28" s="1"/>
      <c r="Z28" s="2"/>
    </row>
    <row r="29" spans="2:26" x14ac:dyDescent="0.2">
      <c r="B29" s="3" t="s">
        <v>20</v>
      </c>
      <c r="D29" s="1"/>
      <c r="E29" s="7"/>
      <c r="H29" s="1"/>
      <c r="I29" s="1"/>
      <c r="J29" s="1"/>
      <c r="K29" s="1"/>
      <c r="L29" s="1"/>
      <c r="M29" s="1"/>
      <c r="W29" s="1"/>
      <c r="Z29" s="2"/>
    </row>
    <row r="30" spans="2:26" x14ac:dyDescent="0.2">
      <c r="B30" s="9" t="s">
        <v>7</v>
      </c>
      <c r="C30" s="6" t="s">
        <v>56</v>
      </c>
      <c r="D30" s="1">
        <v>38958</v>
      </c>
      <c r="E30" s="7"/>
      <c r="H30" s="1">
        <f>-H17</f>
        <v>-185</v>
      </c>
      <c r="I30" s="1"/>
      <c r="J30" s="1">
        <f t="shared" ref="J30:J35" si="4">SUM(D30:I30)</f>
        <v>38773</v>
      </c>
      <c r="K30" s="1"/>
      <c r="L30" s="1"/>
      <c r="M30" s="1"/>
      <c r="W30" s="1"/>
      <c r="Z30" s="2"/>
    </row>
    <row r="31" spans="2:26" x14ac:dyDescent="0.2">
      <c r="B31" s="9" t="s">
        <v>10</v>
      </c>
      <c r="C31" s="6">
        <v>1460</v>
      </c>
      <c r="D31" s="1">
        <v>4218</v>
      </c>
      <c r="E31" s="7"/>
      <c r="H31" s="1"/>
      <c r="I31" s="1"/>
      <c r="J31" s="1">
        <f t="shared" si="4"/>
        <v>4218</v>
      </c>
      <c r="K31" s="1"/>
      <c r="L31" s="1"/>
      <c r="M31" s="1"/>
      <c r="W31" s="1"/>
      <c r="Z31" s="2"/>
    </row>
    <row r="32" spans="2:26" x14ac:dyDescent="0.2">
      <c r="B32" s="9" t="s">
        <v>23</v>
      </c>
      <c r="C32" s="6">
        <v>1460</v>
      </c>
      <c r="D32" s="1">
        <v>645</v>
      </c>
      <c r="E32" s="7"/>
      <c r="H32" s="1"/>
      <c r="I32" s="1"/>
      <c r="J32" s="1">
        <f t="shared" si="4"/>
        <v>645</v>
      </c>
      <c r="K32" s="1"/>
      <c r="L32" s="1"/>
      <c r="M32" s="1"/>
      <c r="W32" s="1"/>
      <c r="Z32" s="2"/>
    </row>
    <row r="33" spans="2:26" x14ac:dyDescent="0.2">
      <c r="B33" s="9" t="s">
        <v>24</v>
      </c>
      <c r="C33" s="6">
        <v>1460</v>
      </c>
      <c r="D33" s="1">
        <v>24</v>
      </c>
      <c r="E33" s="7"/>
      <c r="H33" s="1"/>
      <c r="I33" s="1">
        <v>-24</v>
      </c>
      <c r="J33" s="1">
        <f t="shared" si="4"/>
        <v>0</v>
      </c>
      <c r="K33" s="1"/>
      <c r="L33" s="1"/>
      <c r="M33" s="1"/>
      <c r="W33" s="1"/>
      <c r="Z33" s="2"/>
    </row>
    <row r="34" spans="2:26" x14ac:dyDescent="0.2">
      <c r="B34" s="9" t="s">
        <v>21</v>
      </c>
      <c r="C34" s="6">
        <v>1425</v>
      </c>
      <c r="D34" s="1"/>
      <c r="E34" s="7"/>
      <c r="H34" s="1"/>
      <c r="I34" s="1">
        <v>180</v>
      </c>
      <c r="J34" s="1">
        <f t="shared" si="4"/>
        <v>180</v>
      </c>
      <c r="K34" s="1"/>
      <c r="L34" s="1"/>
      <c r="M34" s="1"/>
      <c r="W34" s="1"/>
      <c r="Z34" s="2"/>
    </row>
    <row r="35" spans="2:26" x14ac:dyDescent="0.2">
      <c r="B35" s="15" t="s">
        <v>22</v>
      </c>
      <c r="C35" s="33">
        <v>2520</v>
      </c>
      <c r="D35" s="16"/>
      <c r="E35" s="7"/>
      <c r="F35" s="16"/>
      <c r="G35" s="16"/>
      <c r="H35" s="16"/>
      <c r="I35" s="16">
        <v>62</v>
      </c>
      <c r="J35" s="1">
        <f t="shared" si="4"/>
        <v>62</v>
      </c>
      <c r="K35" s="1"/>
      <c r="L35" s="1"/>
      <c r="M35" s="1"/>
      <c r="W35" s="1"/>
      <c r="Z35" s="2"/>
    </row>
    <row r="36" spans="2:26" x14ac:dyDescent="0.2">
      <c r="B36" s="32"/>
      <c r="C36" s="11"/>
      <c r="D36" s="12">
        <f>SUM(D30:D35)</f>
        <v>43845</v>
      </c>
      <c r="E36" s="7"/>
      <c r="F36" s="12">
        <f t="shared" ref="F36:J36" si="5">SUM(F30:F35)</f>
        <v>0</v>
      </c>
      <c r="G36" s="12">
        <f t="shared" si="5"/>
        <v>0</v>
      </c>
      <c r="H36" s="12">
        <f t="shared" si="5"/>
        <v>-185</v>
      </c>
      <c r="I36" s="12">
        <f t="shared" si="5"/>
        <v>218</v>
      </c>
      <c r="J36" s="12">
        <f t="shared" si="5"/>
        <v>43878</v>
      </c>
      <c r="K36" s="1"/>
      <c r="L36" s="1"/>
      <c r="M36" s="1"/>
      <c r="W36" s="1"/>
      <c r="Z36" s="2"/>
    </row>
    <row r="37" spans="2:26" ht="13.5" thickBot="1" x14ac:dyDescent="0.25">
      <c r="B37" s="14" t="s">
        <v>25</v>
      </c>
      <c r="C37" s="35"/>
      <c r="D37" s="36">
        <f>SUM(D18,D28,D36)</f>
        <v>104403</v>
      </c>
      <c r="E37" s="7"/>
      <c r="F37" s="36">
        <f>SUM(F18,F28,F36)</f>
        <v>-607</v>
      </c>
      <c r="G37" s="36">
        <f>SUM(G18,G28,G36)</f>
        <v>0</v>
      </c>
      <c r="H37" s="36">
        <f t="shared" ref="H37:J37" si="6">SUM(H18,H28,H36)</f>
        <v>0</v>
      </c>
      <c r="I37" s="36">
        <f t="shared" si="6"/>
        <v>218</v>
      </c>
      <c r="J37" s="36">
        <f t="shared" si="6"/>
        <v>104014</v>
      </c>
      <c r="K37" s="1"/>
      <c r="L37" s="1"/>
      <c r="M37" s="1"/>
      <c r="W37" s="1"/>
      <c r="Z37" s="2"/>
    </row>
    <row r="38" spans="2:26" x14ac:dyDescent="0.2">
      <c r="D38" s="1"/>
      <c r="E38" s="7"/>
      <c r="H38" s="1"/>
      <c r="I38" s="1"/>
      <c r="J38" s="1"/>
      <c r="K38" s="1"/>
      <c r="L38" s="1"/>
      <c r="M38" s="1"/>
      <c r="W38" s="1"/>
      <c r="Z38" s="2"/>
    </row>
    <row r="39" spans="2:26" x14ac:dyDescent="0.2">
      <c r="B39" s="4" t="s">
        <v>26</v>
      </c>
      <c r="D39" s="1"/>
      <c r="E39" s="7"/>
      <c r="H39" s="1"/>
      <c r="I39" s="1"/>
      <c r="J39" s="1"/>
      <c r="K39" s="1"/>
      <c r="L39" s="1"/>
      <c r="M39" s="1"/>
      <c r="W39" s="1"/>
      <c r="Z39" s="2"/>
    </row>
    <row r="40" spans="2:26" x14ac:dyDescent="0.2">
      <c r="B40" s="3" t="s">
        <v>27</v>
      </c>
      <c r="D40" s="1"/>
      <c r="E40" s="7"/>
      <c r="H40" s="1"/>
      <c r="I40" s="1"/>
      <c r="J40" s="1"/>
      <c r="K40" s="1"/>
      <c r="L40" s="1"/>
      <c r="M40" s="1"/>
      <c r="W40" s="1"/>
      <c r="Z40" s="2"/>
    </row>
    <row r="41" spans="2:26" x14ac:dyDescent="0.2">
      <c r="B41" s="9" t="s">
        <v>5</v>
      </c>
      <c r="C41" s="6">
        <v>2240</v>
      </c>
      <c r="D41" s="1">
        <v>0</v>
      </c>
      <c r="E41" s="7"/>
      <c r="H41" s="1"/>
      <c r="I41" s="1"/>
      <c r="J41" s="1">
        <f t="shared" ref="J41:J46" si="7">SUM(D41:I41)</f>
        <v>0</v>
      </c>
      <c r="K41" s="1"/>
      <c r="L41" s="1"/>
      <c r="M41" s="1"/>
      <c r="W41" s="1"/>
      <c r="Z41" s="2"/>
    </row>
    <row r="42" spans="2:26" x14ac:dyDescent="0.2">
      <c r="B42" s="9" t="s">
        <v>28</v>
      </c>
      <c r="C42" s="6">
        <v>2205</v>
      </c>
      <c r="D42" s="1">
        <v>1383</v>
      </c>
      <c r="E42" s="7"/>
      <c r="H42" s="1"/>
      <c r="I42" s="1"/>
      <c r="J42" s="1">
        <f t="shared" si="7"/>
        <v>1383</v>
      </c>
      <c r="K42" s="1"/>
      <c r="L42" s="1"/>
      <c r="M42" s="1"/>
      <c r="W42" s="1"/>
      <c r="Z42" s="2"/>
    </row>
    <row r="43" spans="2:26" x14ac:dyDescent="0.2">
      <c r="B43" s="9" t="s">
        <v>29</v>
      </c>
      <c r="C43" s="6" t="s">
        <v>30</v>
      </c>
      <c r="D43" s="1">
        <v>6309</v>
      </c>
      <c r="E43" s="7"/>
      <c r="H43" s="1"/>
      <c r="I43" s="1"/>
      <c r="J43" s="1">
        <f t="shared" si="7"/>
        <v>6309</v>
      </c>
      <c r="K43" s="1"/>
      <c r="L43" s="1"/>
      <c r="M43" s="1"/>
      <c r="W43" s="1"/>
      <c r="Z43" s="2"/>
    </row>
    <row r="44" spans="2:26" x14ac:dyDescent="0.2">
      <c r="B44" s="9" t="s">
        <v>31</v>
      </c>
      <c r="C44" s="6">
        <v>2268</v>
      </c>
      <c r="D44" s="1">
        <v>280</v>
      </c>
      <c r="E44" s="7"/>
      <c r="H44" s="1"/>
      <c r="I44" s="1"/>
      <c r="J44" s="1">
        <f t="shared" si="7"/>
        <v>280</v>
      </c>
      <c r="K44" s="1"/>
      <c r="L44" s="1"/>
      <c r="M44" s="1"/>
      <c r="W44" s="1"/>
      <c r="Z44" s="2"/>
    </row>
    <row r="45" spans="2:26" x14ac:dyDescent="0.2">
      <c r="B45" s="9" t="s">
        <v>32</v>
      </c>
      <c r="C45" s="6">
        <v>2220</v>
      </c>
      <c r="D45" s="1">
        <v>0</v>
      </c>
      <c r="E45" s="7"/>
      <c r="H45" s="1"/>
      <c r="I45" s="1"/>
      <c r="J45" s="1">
        <f t="shared" si="7"/>
        <v>0</v>
      </c>
      <c r="K45" s="1"/>
      <c r="L45" s="1"/>
      <c r="M45" s="1"/>
      <c r="W45" s="1"/>
      <c r="Z45" s="2"/>
    </row>
    <row r="46" spans="2:26" ht="13.15" x14ac:dyDescent="0.25">
      <c r="B46" s="9" t="s">
        <v>33</v>
      </c>
      <c r="C46" s="6">
        <v>2294</v>
      </c>
      <c r="D46" s="1">
        <v>0</v>
      </c>
      <c r="E46" s="7"/>
      <c r="H46" s="1"/>
      <c r="I46" s="1"/>
      <c r="J46" s="1">
        <f t="shared" si="7"/>
        <v>0</v>
      </c>
      <c r="K46" s="1"/>
      <c r="L46" s="1"/>
      <c r="M46" s="1"/>
      <c r="W46" s="1"/>
      <c r="Z46" s="2"/>
    </row>
    <row r="47" spans="2:26" x14ac:dyDescent="0.2">
      <c r="B47" s="32"/>
      <c r="C47" s="11"/>
      <c r="D47" s="12">
        <f>SUM(D41:D46)</f>
        <v>7972</v>
      </c>
      <c r="E47" s="7"/>
      <c r="F47" s="12">
        <f t="shared" ref="F47:J47" si="8">SUM(F41:F46)</f>
        <v>0</v>
      </c>
      <c r="G47" s="12">
        <f t="shared" si="8"/>
        <v>0</v>
      </c>
      <c r="H47" s="12">
        <f t="shared" si="8"/>
        <v>0</v>
      </c>
      <c r="I47" s="12">
        <f t="shared" si="8"/>
        <v>0</v>
      </c>
      <c r="J47" s="12">
        <f t="shared" si="8"/>
        <v>7972</v>
      </c>
      <c r="K47" s="1"/>
      <c r="L47" s="1"/>
      <c r="M47" s="1"/>
      <c r="W47" s="1"/>
      <c r="Z47" s="2"/>
    </row>
    <row r="48" spans="2:26" x14ac:dyDescent="0.2">
      <c r="D48" s="1"/>
      <c r="E48" s="7"/>
      <c r="H48" s="1"/>
      <c r="I48" s="1"/>
      <c r="J48" s="1"/>
      <c r="K48" s="1"/>
      <c r="L48" s="1"/>
      <c r="M48" s="1"/>
      <c r="W48" s="1"/>
      <c r="Z48" s="2"/>
    </row>
    <row r="49" spans="2:26" x14ac:dyDescent="0.2">
      <c r="B49" s="3" t="s">
        <v>34</v>
      </c>
      <c r="D49" s="1"/>
      <c r="E49" s="7"/>
      <c r="H49" s="1"/>
      <c r="I49" s="1"/>
      <c r="J49" s="1"/>
      <c r="K49" s="1"/>
      <c r="L49" s="1"/>
      <c r="M49" s="1"/>
      <c r="W49" s="1"/>
      <c r="Z49" s="2"/>
    </row>
    <row r="50" spans="2:26" x14ac:dyDescent="0.2">
      <c r="B50" s="9" t="s">
        <v>35</v>
      </c>
      <c r="C50" s="6">
        <v>2520</v>
      </c>
      <c r="D50" s="1">
        <v>42783</v>
      </c>
      <c r="E50" s="7"/>
      <c r="H50" s="1"/>
      <c r="I50" s="1">
        <f>I36</f>
        <v>218</v>
      </c>
      <c r="J50" s="1">
        <f>SUM(D50:I50)</f>
        <v>43001</v>
      </c>
      <c r="K50" s="1"/>
      <c r="L50" s="1"/>
      <c r="M50" s="1"/>
      <c r="W50" s="1"/>
      <c r="Z50" s="2"/>
    </row>
    <row r="51" spans="2:26" x14ac:dyDescent="0.2">
      <c r="B51" s="9" t="s">
        <v>36</v>
      </c>
      <c r="C51" s="6">
        <v>2306</v>
      </c>
      <c r="D51" s="1">
        <v>14689</v>
      </c>
      <c r="E51" s="7"/>
      <c r="H51" s="1"/>
      <c r="I51" s="1"/>
      <c r="J51" s="1">
        <f>SUM(D51:I51)</f>
        <v>14689</v>
      </c>
      <c r="K51" s="1"/>
      <c r="L51" s="1"/>
      <c r="M51" s="1"/>
      <c r="W51" s="1"/>
      <c r="Z51" s="2"/>
    </row>
    <row r="52" spans="2:26" x14ac:dyDescent="0.2">
      <c r="B52" s="9" t="s">
        <v>32</v>
      </c>
      <c r="C52" s="6">
        <v>2350</v>
      </c>
      <c r="D52" s="1">
        <v>4218</v>
      </c>
      <c r="E52" s="7"/>
      <c r="H52" s="1"/>
      <c r="I52" s="1"/>
      <c r="J52" s="1">
        <f>SUM(D52:I52)</f>
        <v>4218</v>
      </c>
      <c r="K52" s="1"/>
      <c r="L52" s="1"/>
      <c r="M52" s="1"/>
      <c r="W52" s="1"/>
      <c r="Z52" s="2"/>
    </row>
    <row r="53" spans="2:26" x14ac:dyDescent="0.2">
      <c r="B53" s="9" t="s">
        <v>37</v>
      </c>
      <c r="C53" s="6">
        <v>2320</v>
      </c>
      <c r="D53" s="1">
        <v>34662</v>
      </c>
      <c r="E53" s="7"/>
      <c r="H53" s="1"/>
      <c r="I53" s="1"/>
      <c r="J53" s="1">
        <f>SUM(D53:I53)</f>
        <v>34662</v>
      </c>
      <c r="K53" s="1"/>
      <c r="L53" s="1"/>
      <c r="M53" s="1"/>
      <c r="W53" s="1"/>
      <c r="Z53" s="2"/>
    </row>
    <row r="54" spans="2:26" x14ac:dyDescent="0.2">
      <c r="B54" s="32"/>
      <c r="C54" s="11"/>
      <c r="D54" s="12">
        <f>SUM(D50:D53)</f>
        <v>96352</v>
      </c>
      <c r="E54" s="7"/>
      <c r="F54" s="12">
        <f t="shared" ref="F54:J54" si="9">SUM(F50:F53)</f>
        <v>0</v>
      </c>
      <c r="G54" s="12">
        <f t="shared" si="9"/>
        <v>0</v>
      </c>
      <c r="H54" s="12">
        <f t="shared" si="9"/>
        <v>0</v>
      </c>
      <c r="I54" s="12">
        <f t="shared" si="9"/>
        <v>218</v>
      </c>
      <c r="J54" s="12">
        <f t="shared" si="9"/>
        <v>96570</v>
      </c>
      <c r="K54" s="1"/>
      <c r="L54" s="1"/>
      <c r="M54" s="1"/>
      <c r="W54" s="1"/>
      <c r="Z54" s="2"/>
    </row>
    <row r="55" spans="2:26" ht="13.5" thickBot="1" x14ac:dyDescent="0.25">
      <c r="B55" s="14" t="s">
        <v>38</v>
      </c>
      <c r="C55" s="35"/>
      <c r="D55" s="36">
        <f>SUM(D47,D54)</f>
        <v>104324</v>
      </c>
      <c r="E55" s="7"/>
      <c r="F55" s="36">
        <f t="shared" ref="F55:J55" si="10">SUM(F47,F54)</f>
        <v>0</v>
      </c>
      <c r="G55" s="36">
        <f t="shared" si="10"/>
        <v>0</v>
      </c>
      <c r="H55" s="36">
        <f t="shared" si="10"/>
        <v>0</v>
      </c>
      <c r="I55" s="36">
        <f t="shared" si="10"/>
        <v>218</v>
      </c>
      <c r="J55" s="36">
        <f t="shared" si="10"/>
        <v>104542</v>
      </c>
      <c r="K55" s="1"/>
      <c r="L55" s="1"/>
      <c r="M55" s="1"/>
      <c r="W55" s="1"/>
      <c r="Z55" s="2"/>
    </row>
    <row r="56" spans="2:26" x14ac:dyDescent="0.2">
      <c r="D56" s="1"/>
      <c r="E56" s="7"/>
      <c r="H56" s="1"/>
      <c r="I56" s="1"/>
      <c r="J56" s="1"/>
      <c r="K56" s="1"/>
      <c r="L56" s="1"/>
      <c r="M56" s="1"/>
      <c r="W56" s="1"/>
      <c r="Z56" s="2"/>
    </row>
    <row r="57" spans="2:26" x14ac:dyDescent="0.2">
      <c r="B57" s="4" t="s">
        <v>39</v>
      </c>
      <c r="D57" s="1"/>
      <c r="E57" s="7"/>
      <c r="H57" s="1"/>
      <c r="I57" s="1"/>
      <c r="J57" s="1"/>
      <c r="K57" s="1"/>
      <c r="L57" s="1"/>
      <c r="M57" s="1"/>
      <c r="W57" s="1"/>
      <c r="Z57" s="2"/>
    </row>
    <row r="58" spans="2:26" x14ac:dyDescent="0.2">
      <c r="B58" s="9" t="s">
        <v>40</v>
      </c>
      <c r="C58" s="6">
        <v>3005</v>
      </c>
      <c r="D58" s="1">
        <v>5000</v>
      </c>
      <c r="E58" s="7"/>
      <c r="F58" s="1">
        <v>-5000</v>
      </c>
      <c r="H58" s="1"/>
      <c r="I58" s="1"/>
      <c r="J58" s="1">
        <f>SUM(D58:I58)</f>
        <v>0</v>
      </c>
      <c r="K58" s="1"/>
      <c r="L58" s="1"/>
      <c r="M58" s="1"/>
      <c r="W58" s="1"/>
      <c r="Z58" s="2"/>
    </row>
    <row r="59" spans="2:26" x14ac:dyDescent="0.2">
      <c r="B59" s="42" t="s">
        <v>100</v>
      </c>
      <c r="C59" s="6">
        <v>3046</v>
      </c>
      <c r="D59" s="1">
        <v>-4393</v>
      </c>
      <c r="E59" s="7"/>
      <c r="F59" s="1">
        <v>4393</v>
      </c>
      <c r="H59" s="1"/>
      <c r="I59" s="1">
        <v>14</v>
      </c>
      <c r="J59" s="41">
        <f>SUM(D59:I59)</f>
        <v>14</v>
      </c>
      <c r="K59" s="1"/>
      <c r="L59" s="1"/>
      <c r="M59" s="1"/>
      <c r="W59" s="1"/>
      <c r="Z59" s="2"/>
    </row>
    <row r="60" spans="2:26" x14ac:dyDescent="0.2">
      <c r="B60" s="9" t="s">
        <v>43</v>
      </c>
      <c r="C60" s="6">
        <v>3090</v>
      </c>
      <c r="D60" s="1">
        <v>-528</v>
      </c>
      <c r="E60" s="7"/>
      <c r="H60" s="1"/>
      <c r="I60" s="1">
        <v>-14</v>
      </c>
      <c r="J60" s="41">
        <f>SUM(D60:I60)</f>
        <v>-542</v>
      </c>
      <c r="K60" s="1"/>
      <c r="L60" s="1"/>
      <c r="M60" s="1"/>
      <c r="W60" s="1"/>
      <c r="Z60" s="2"/>
    </row>
    <row r="61" spans="2:26" x14ac:dyDescent="0.2">
      <c r="B61" s="37" t="s">
        <v>44</v>
      </c>
      <c r="C61" s="38"/>
      <c r="D61" s="39">
        <f>SUM(D58:D60)</f>
        <v>79</v>
      </c>
      <c r="E61" s="7"/>
      <c r="F61" s="39">
        <f t="shared" ref="F61:J61" si="11">SUM(F58:F60)</f>
        <v>-607</v>
      </c>
      <c r="G61" s="39">
        <f t="shared" si="11"/>
        <v>0</v>
      </c>
      <c r="H61" s="39">
        <f t="shared" si="11"/>
        <v>0</v>
      </c>
      <c r="I61" s="39">
        <f t="shared" si="11"/>
        <v>0</v>
      </c>
      <c r="J61" s="39">
        <f t="shared" si="11"/>
        <v>-528</v>
      </c>
      <c r="K61" s="1"/>
      <c r="L61" s="1"/>
      <c r="M61" s="1"/>
      <c r="W61" s="1"/>
      <c r="Z61" s="2"/>
    </row>
    <row r="62" spans="2:26" ht="13.5" thickBot="1" x14ac:dyDescent="0.25">
      <c r="B62" s="14" t="s">
        <v>45</v>
      </c>
      <c r="C62" s="35"/>
      <c r="D62" s="36">
        <f>SUM(D61,D55)</f>
        <v>104403</v>
      </c>
      <c r="E62" s="7"/>
      <c r="F62" s="36">
        <f t="shared" ref="F62:J62" si="12">SUM(F61,F55)</f>
        <v>-607</v>
      </c>
      <c r="G62" s="36">
        <f t="shared" si="12"/>
        <v>0</v>
      </c>
      <c r="H62" s="36">
        <f t="shared" si="12"/>
        <v>0</v>
      </c>
      <c r="I62" s="36">
        <f t="shared" si="12"/>
        <v>218</v>
      </c>
      <c r="J62" s="36">
        <f t="shared" si="12"/>
        <v>104014</v>
      </c>
      <c r="K62" s="1"/>
      <c r="L62" s="1"/>
      <c r="M62" s="1"/>
      <c r="W62" s="1"/>
      <c r="Z62" s="2"/>
    </row>
    <row r="63" spans="2:26" x14ac:dyDescent="0.2">
      <c r="D63" s="1"/>
      <c r="E63" s="7"/>
      <c r="H63" s="1"/>
      <c r="I63" s="1"/>
      <c r="J63" s="1"/>
      <c r="K63" s="1"/>
      <c r="L63" s="1"/>
      <c r="M63" s="1"/>
      <c r="W63" s="1"/>
      <c r="Z63" s="2"/>
    </row>
    <row r="64" spans="2:26" x14ac:dyDescent="0.2">
      <c r="B64" s="40" t="str">
        <f>F9</f>
        <v>A</v>
      </c>
      <c r="C64" s="19" t="s">
        <v>57</v>
      </c>
      <c r="H64" s="1"/>
      <c r="I64" s="1"/>
      <c r="J64" s="1"/>
      <c r="K64" s="1"/>
      <c r="L64" s="1"/>
      <c r="M64" s="1"/>
      <c r="N64" s="1"/>
    </row>
    <row r="65" spans="1:27" x14ac:dyDescent="0.2">
      <c r="B65" s="13"/>
      <c r="C65" s="1" t="s">
        <v>58</v>
      </c>
    </row>
    <row r="66" spans="1:27" x14ac:dyDescent="0.2">
      <c r="B66" s="40" t="str">
        <f>G9</f>
        <v>B</v>
      </c>
      <c r="C66" s="20" t="s">
        <v>59</v>
      </c>
    </row>
    <row r="67" spans="1:27" x14ac:dyDescent="0.2">
      <c r="B67" s="13"/>
      <c r="C67" s="20" t="s">
        <v>60</v>
      </c>
    </row>
    <row r="68" spans="1:27" x14ac:dyDescent="0.2">
      <c r="B68" s="40" t="str">
        <f>H9</f>
        <v>C</v>
      </c>
      <c r="C68" s="20" t="s">
        <v>61</v>
      </c>
    </row>
    <row r="69" spans="1:27" x14ac:dyDescent="0.2">
      <c r="B69" s="40" t="str">
        <f>I9</f>
        <v>D</v>
      </c>
      <c r="C69" s="43" t="s">
        <v>101</v>
      </c>
    </row>
    <row r="70" spans="1:27" x14ac:dyDescent="0.2">
      <c r="D70" s="1"/>
      <c r="E70" s="7"/>
    </row>
    <row r="71" spans="1:27" x14ac:dyDescent="0.2">
      <c r="D71" s="1"/>
      <c r="E71" s="7"/>
    </row>
    <row r="72" spans="1:27" x14ac:dyDescent="0.2">
      <c r="D72" s="1"/>
      <c r="E72" s="7"/>
    </row>
    <row r="73" spans="1:27" x14ac:dyDescent="0.2">
      <c r="D73" s="1"/>
      <c r="E73" s="7"/>
    </row>
    <row r="74" spans="1:27" x14ac:dyDescent="0.2">
      <c r="D74" s="1"/>
      <c r="E74" s="7"/>
    </row>
    <row r="75" spans="1:27" x14ac:dyDescent="0.2">
      <c r="D75" s="1"/>
      <c r="E75" s="7"/>
    </row>
    <row r="76" spans="1:27" s="1" customFormat="1" x14ac:dyDescent="0.2">
      <c r="A76" s="3"/>
      <c r="B76" s="3"/>
      <c r="C76" s="6"/>
      <c r="E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AA76" s="2"/>
    </row>
    <row r="77" spans="1:27" s="1" customFormat="1" x14ac:dyDescent="0.2">
      <c r="A77" s="3"/>
      <c r="B77" s="3"/>
      <c r="C77" s="6"/>
      <c r="E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AA77" s="2"/>
    </row>
    <row r="78" spans="1:27" s="1" customFormat="1" x14ac:dyDescent="0.2">
      <c r="A78" s="3"/>
      <c r="B78" s="3"/>
      <c r="C78" s="6"/>
      <c r="E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</row>
    <row r="79" spans="1:27" s="1" customFormat="1" x14ac:dyDescent="0.2">
      <c r="A79" s="3"/>
      <c r="B79" s="3"/>
      <c r="C79" s="6"/>
      <c r="E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</row>
    <row r="80" spans="1:27" s="1" customFormat="1" x14ac:dyDescent="0.2">
      <c r="A80" s="3"/>
      <c r="B80" s="3"/>
      <c r="C80" s="6"/>
      <c r="E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</row>
    <row r="81" spans="1:27" s="1" customFormat="1" x14ac:dyDescent="0.2">
      <c r="A81" s="3"/>
      <c r="B81" s="3"/>
      <c r="C81" s="6"/>
      <c r="E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</row>
    <row r="82" spans="1:27" s="1" customFormat="1" x14ac:dyDescent="0.2">
      <c r="A82" s="3"/>
      <c r="B82" s="3"/>
      <c r="C82" s="6"/>
      <c r="E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</row>
    <row r="83" spans="1:27" s="1" customFormat="1" x14ac:dyDescent="0.2">
      <c r="A83" s="3"/>
      <c r="B83" s="3"/>
      <c r="C83" s="6"/>
      <c r="E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</row>
    <row r="84" spans="1:27" s="1" customFormat="1" x14ac:dyDescent="0.2">
      <c r="A84" s="3"/>
      <c r="B84" s="3"/>
      <c r="C84" s="6"/>
      <c r="E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AA84" s="2"/>
    </row>
    <row r="85" spans="1:27" s="1" customFormat="1" x14ac:dyDescent="0.2">
      <c r="A85" s="3"/>
      <c r="B85" s="3"/>
      <c r="C85" s="6"/>
      <c r="E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AA85" s="2"/>
    </row>
    <row r="86" spans="1:27" s="1" customFormat="1" x14ac:dyDescent="0.2">
      <c r="A86" s="3"/>
      <c r="B86" s="3"/>
      <c r="C86" s="6"/>
      <c r="E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AA86" s="2"/>
    </row>
    <row r="87" spans="1:27" s="1" customFormat="1" x14ac:dyDescent="0.2">
      <c r="A87" s="3"/>
      <c r="B87" s="3"/>
      <c r="C87" s="6"/>
      <c r="E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AA87" s="2"/>
    </row>
    <row r="88" spans="1:27" s="1" customFormat="1" x14ac:dyDescent="0.2">
      <c r="A88" s="3"/>
      <c r="B88" s="3"/>
      <c r="C88" s="6"/>
      <c r="E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AA88" s="2"/>
    </row>
    <row r="89" spans="1:27" s="1" customFormat="1" x14ac:dyDescent="0.2">
      <c r="A89" s="3"/>
      <c r="B89" s="3"/>
      <c r="C89" s="6"/>
      <c r="E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AA89" s="2"/>
    </row>
    <row r="90" spans="1:27" s="1" customFormat="1" x14ac:dyDescent="0.2">
      <c r="A90" s="3"/>
      <c r="B90" s="3"/>
      <c r="C90" s="6"/>
      <c r="E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AA90" s="2"/>
    </row>
    <row r="91" spans="1:27" s="1" customFormat="1" x14ac:dyDescent="0.2">
      <c r="A91" s="3"/>
      <c r="B91" s="3"/>
      <c r="C91" s="6"/>
      <c r="E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AA91" s="2"/>
    </row>
    <row r="92" spans="1:27" s="1" customFormat="1" x14ac:dyDescent="0.2">
      <c r="A92" s="3"/>
      <c r="B92" s="3"/>
      <c r="C92" s="6"/>
      <c r="E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AA92" s="2"/>
    </row>
    <row r="93" spans="1:27" s="1" customFormat="1" x14ac:dyDescent="0.2">
      <c r="A93" s="3"/>
      <c r="B93" s="3"/>
      <c r="C93" s="6"/>
      <c r="E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AA93" s="2"/>
    </row>
    <row r="94" spans="1:27" s="1" customFormat="1" x14ac:dyDescent="0.2">
      <c r="A94" s="3"/>
      <c r="B94" s="3"/>
      <c r="C94" s="6"/>
      <c r="E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AA94" s="2"/>
    </row>
    <row r="95" spans="1:27" s="1" customFormat="1" x14ac:dyDescent="0.2">
      <c r="A95" s="3"/>
      <c r="B95" s="3"/>
      <c r="C95" s="6"/>
      <c r="E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AA95" s="2"/>
    </row>
    <row r="96" spans="1:27" s="1" customFormat="1" x14ac:dyDescent="0.2">
      <c r="A96" s="3"/>
      <c r="B96" s="3"/>
      <c r="C96" s="6"/>
      <c r="E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AA96" s="2"/>
    </row>
    <row r="97" spans="1:27" s="1" customFormat="1" x14ac:dyDescent="0.2">
      <c r="A97" s="3"/>
      <c r="B97" s="3"/>
      <c r="C97" s="6"/>
      <c r="E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AA97" s="2"/>
    </row>
    <row r="98" spans="1:27" s="1" customFormat="1" x14ac:dyDescent="0.2">
      <c r="A98" s="3"/>
      <c r="B98" s="3"/>
      <c r="C98" s="6"/>
      <c r="E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AA98" s="2"/>
    </row>
    <row r="99" spans="1:27" s="1" customFormat="1" x14ac:dyDescent="0.2">
      <c r="A99" s="3"/>
      <c r="B99" s="3"/>
      <c r="C99" s="6"/>
      <c r="E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AA99" s="2"/>
    </row>
    <row r="100" spans="1:27" s="1" customFormat="1" x14ac:dyDescent="0.2">
      <c r="A100" s="3"/>
      <c r="B100" s="3"/>
      <c r="C100" s="6"/>
      <c r="E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AA100" s="2"/>
    </row>
    <row r="101" spans="1:27" s="1" customFormat="1" x14ac:dyDescent="0.2">
      <c r="A101" s="3"/>
      <c r="B101" s="3"/>
      <c r="C101" s="6"/>
      <c r="E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AA101" s="2"/>
    </row>
    <row r="102" spans="1:27" s="1" customFormat="1" x14ac:dyDescent="0.2">
      <c r="A102" s="3"/>
      <c r="B102" s="3"/>
      <c r="C102" s="6"/>
      <c r="E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AA102" s="2"/>
    </row>
    <row r="103" spans="1:27" s="1" customFormat="1" x14ac:dyDescent="0.2">
      <c r="A103" s="3"/>
      <c r="B103" s="3"/>
      <c r="C103" s="6"/>
      <c r="E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AA103" s="2"/>
    </row>
    <row r="104" spans="1:27" s="1" customFormat="1" x14ac:dyDescent="0.2">
      <c r="A104" s="3"/>
      <c r="B104" s="3"/>
      <c r="C104" s="6"/>
      <c r="E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AA104" s="2"/>
    </row>
    <row r="105" spans="1:27" s="1" customFormat="1" x14ac:dyDescent="0.2">
      <c r="A105" s="3"/>
      <c r="B105" s="3"/>
      <c r="C105" s="6"/>
      <c r="E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AA105" s="2"/>
    </row>
    <row r="106" spans="1:27" s="1" customFormat="1" x14ac:dyDescent="0.2">
      <c r="A106" s="3"/>
      <c r="B106" s="3"/>
      <c r="C106" s="6"/>
      <c r="E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AA106" s="2"/>
    </row>
    <row r="107" spans="1:27" s="1" customFormat="1" x14ac:dyDescent="0.2">
      <c r="A107" s="3"/>
      <c r="B107" s="3"/>
      <c r="C107" s="6"/>
      <c r="E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AA107" s="2"/>
    </row>
    <row r="108" spans="1:27" s="1" customFormat="1" x14ac:dyDescent="0.2">
      <c r="A108" s="3"/>
      <c r="B108" s="3"/>
      <c r="C108" s="6"/>
      <c r="E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AA108" s="2"/>
    </row>
    <row r="109" spans="1:27" s="1" customFormat="1" x14ac:dyDescent="0.2">
      <c r="A109" s="3"/>
      <c r="B109" s="3"/>
      <c r="C109" s="6"/>
      <c r="E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AA109" s="2"/>
    </row>
    <row r="110" spans="1:27" s="1" customFormat="1" x14ac:dyDescent="0.2">
      <c r="A110" s="3"/>
      <c r="B110" s="3"/>
      <c r="C110" s="6"/>
      <c r="E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AA110" s="2"/>
    </row>
    <row r="111" spans="1:27" s="1" customFormat="1" x14ac:dyDescent="0.2">
      <c r="A111" s="3"/>
      <c r="B111" s="3"/>
      <c r="C111" s="6"/>
      <c r="E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AA111" s="2"/>
    </row>
    <row r="112" spans="1:27" s="1" customFormat="1" x14ac:dyDescent="0.2">
      <c r="A112" s="3"/>
      <c r="B112" s="3"/>
      <c r="C112" s="6"/>
      <c r="E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AA112" s="2"/>
    </row>
    <row r="113" spans="1:27" s="1" customFormat="1" x14ac:dyDescent="0.2">
      <c r="A113" s="3"/>
      <c r="B113" s="3"/>
      <c r="C113" s="6"/>
      <c r="E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AA113" s="2"/>
    </row>
    <row r="114" spans="1:27" s="1" customFormat="1" x14ac:dyDescent="0.2">
      <c r="A114" s="3"/>
      <c r="B114" s="3"/>
      <c r="C114" s="6"/>
      <c r="E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AA114" s="2"/>
    </row>
    <row r="115" spans="1:27" s="1" customFormat="1" x14ac:dyDescent="0.2">
      <c r="A115" s="3"/>
      <c r="B115" s="3"/>
      <c r="C115" s="6"/>
      <c r="E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AA115" s="2"/>
    </row>
    <row r="116" spans="1:27" s="1" customFormat="1" x14ac:dyDescent="0.2">
      <c r="A116" s="3"/>
      <c r="B116" s="3"/>
      <c r="C116" s="6"/>
      <c r="E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AA116" s="2"/>
    </row>
    <row r="117" spans="1:27" s="1" customFormat="1" x14ac:dyDescent="0.2">
      <c r="A117" s="3"/>
      <c r="B117" s="3"/>
      <c r="C117" s="6"/>
      <c r="E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AA117" s="2"/>
    </row>
    <row r="118" spans="1:27" s="1" customFormat="1" x14ac:dyDescent="0.2">
      <c r="A118" s="3"/>
      <c r="B118" s="3"/>
      <c r="C118" s="6"/>
      <c r="E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AA118" s="2"/>
    </row>
    <row r="119" spans="1:27" s="1" customFormat="1" x14ac:dyDescent="0.2">
      <c r="A119" s="3"/>
      <c r="B119" s="3"/>
      <c r="C119" s="6"/>
      <c r="E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AA119" s="2"/>
    </row>
    <row r="120" spans="1:27" s="1" customFormat="1" x14ac:dyDescent="0.2">
      <c r="A120" s="3"/>
      <c r="B120" s="3"/>
      <c r="C120" s="6"/>
      <c r="E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AA120" s="2"/>
    </row>
    <row r="121" spans="1:27" s="1" customFormat="1" x14ac:dyDescent="0.2">
      <c r="A121" s="3"/>
      <c r="B121" s="3"/>
      <c r="C121" s="6"/>
      <c r="E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AA121" s="2"/>
    </row>
    <row r="122" spans="1:27" s="1" customFormat="1" x14ac:dyDescent="0.2">
      <c r="A122" s="3"/>
      <c r="B122" s="3"/>
      <c r="C122" s="6"/>
      <c r="E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AA122" s="2"/>
    </row>
    <row r="123" spans="1:27" s="1" customFormat="1" x14ac:dyDescent="0.2">
      <c r="A123" s="3"/>
      <c r="B123" s="3"/>
      <c r="C123" s="6"/>
      <c r="E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AA123" s="2"/>
    </row>
    <row r="124" spans="1:27" s="1" customFormat="1" x14ac:dyDescent="0.2">
      <c r="A124" s="3"/>
      <c r="B124" s="3"/>
      <c r="C124" s="6"/>
      <c r="E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AA124" s="2"/>
    </row>
    <row r="125" spans="1:27" s="1" customFormat="1" x14ac:dyDescent="0.2">
      <c r="A125" s="3"/>
      <c r="B125" s="3"/>
      <c r="C125" s="6"/>
      <c r="E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AA125" s="2"/>
    </row>
    <row r="126" spans="1:27" s="1" customFormat="1" x14ac:dyDescent="0.2">
      <c r="A126" s="3"/>
      <c r="B126" s="3"/>
      <c r="C126" s="6"/>
      <c r="E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AA126" s="2"/>
    </row>
    <row r="127" spans="1:27" s="1" customFormat="1" x14ac:dyDescent="0.2">
      <c r="A127" s="3"/>
      <c r="B127" s="3"/>
      <c r="C127" s="6"/>
      <c r="E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AA127" s="2"/>
    </row>
    <row r="128" spans="1:27" s="1" customFormat="1" x14ac:dyDescent="0.2">
      <c r="A128" s="3"/>
      <c r="B128" s="3"/>
      <c r="C128" s="6"/>
      <c r="E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AA128" s="2"/>
    </row>
    <row r="129" spans="1:27" s="1" customFormat="1" x14ac:dyDescent="0.2">
      <c r="A129" s="3"/>
      <c r="B129" s="3"/>
      <c r="C129" s="6"/>
      <c r="E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AA129" s="2"/>
    </row>
    <row r="130" spans="1:27" s="1" customFormat="1" x14ac:dyDescent="0.2">
      <c r="A130" s="3"/>
      <c r="B130" s="3"/>
      <c r="C130" s="6"/>
      <c r="E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AA130" s="2"/>
    </row>
    <row r="131" spans="1:27" s="1" customFormat="1" x14ac:dyDescent="0.2">
      <c r="A131" s="3"/>
      <c r="B131" s="3"/>
      <c r="C131" s="6"/>
      <c r="E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AA131" s="2"/>
    </row>
    <row r="132" spans="1:27" s="1" customFormat="1" x14ac:dyDescent="0.2">
      <c r="A132" s="3"/>
      <c r="B132" s="3"/>
      <c r="C132" s="6"/>
      <c r="E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AA132" s="2"/>
    </row>
    <row r="133" spans="1:27" s="1" customFormat="1" x14ac:dyDescent="0.2">
      <c r="A133" s="3"/>
      <c r="B133" s="3"/>
      <c r="C133" s="6"/>
      <c r="E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AA133" s="2"/>
    </row>
    <row r="134" spans="1:27" s="1" customFormat="1" x14ac:dyDescent="0.2">
      <c r="A134" s="3"/>
      <c r="B134" s="3"/>
      <c r="C134" s="6"/>
      <c r="E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AA134" s="2"/>
    </row>
    <row r="135" spans="1:27" s="1" customFormat="1" x14ac:dyDescent="0.2">
      <c r="A135" s="3"/>
      <c r="B135" s="3"/>
      <c r="C135" s="6"/>
      <c r="E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AA135" s="2"/>
    </row>
    <row r="136" spans="1:27" s="1" customFormat="1" x14ac:dyDescent="0.2">
      <c r="A136" s="3"/>
      <c r="B136" s="3"/>
      <c r="C136" s="6"/>
      <c r="E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AA136" s="2"/>
    </row>
    <row r="137" spans="1:27" s="1" customFormat="1" x14ac:dyDescent="0.2">
      <c r="A137" s="3"/>
      <c r="B137" s="3"/>
      <c r="C137" s="6"/>
      <c r="E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AA137" s="2"/>
    </row>
    <row r="138" spans="1:27" s="1" customFormat="1" x14ac:dyDescent="0.2">
      <c r="A138" s="3"/>
      <c r="B138" s="3"/>
      <c r="C138" s="6"/>
      <c r="E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AA138" s="2"/>
    </row>
    <row r="139" spans="1:27" s="1" customFormat="1" x14ac:dyDescent="0.2">
      <c r="A139" s="3"/>
      <c r="B139" s="3"/>
      <c r="C139" s="6"/>
      <c r="E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AA139" s="2"/>
    </row>
    <row r="140" spans="1:27" s="1" customFormat="1" x14ac:dyDescent="0.2">
      <c r="A140" s="3"/>
      <c r="B140" s="3"/>
      <c r="C140" s="6"/>
      <c r="E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AA140" s="2"/>
    </row>
    <row r="141" spans="1:27" s="1" customFormat="1" x14ac:dyDescent="0.2">
      <c r="A141" s="3"/>
      <c r="B141" s="3"/>
      <c r="C141" s="6"/>
      <c r="E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AA141" s="2"/>
    </row>
    <row r="142" spans="1:27" s="1" customFormat="1" x14ac:dyDescent="0.2">
      <c r="A142" s="3"/>
      <c r="B142" s="3"/>
      <c r="C142" s="6"/>
      <c r="E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AA142" s="2"/>
    </row>
    <row r="143" spans="1:27" s="1" customFormat="1" x14ac:dyDescent="0.2">
      <c r="A143" s="3"/>
      <c r="B143" s="3"/>
      <c r="C143" s="6"/>
      <c r="E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AA143" s="2"/>
    </row>
    <row r="144" spans="1:27" s="1" customFormat="1" x14ac:dyDescent="0.2">
      <c r="A144" s="3"/>
      <c r="B144" s="3"/>
      <c r="C144" s="6"/>
      <c r="E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AA144" s="2"/>
    </row>
    <row r="145" spans="1:27" s="1" customFormat="1" x14ac:dyDescent="0.2">
      <c r="A145" s="3"/>
      <c r="B145" s="3"/>
      <c r="C145" s="6"/>
      <c r="E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AA145" s="2"/>
    </row>
    <row r="146" spans="1:27" s="1" customFormat="1" x14ac:dyDescent="0.2">
      <c r="A146" s="3"/>
      <c r="B146" s="3"/>
      <c r="C146" s="6"/>
      <c r="E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AA146" s="2"/>
    </row>
    <row r="147" spans="1:27" s="1" customFormat="1" x14ac:dyDescent="0.2">
      <c r="A147" s="3"/>
      <c r="B147" s="3"/>
      <c r="C147" s="6"/>
      <c r="E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AA147" s="2"/>
    </row>
    <row r="148" spans="1:27" s="1" customFormat="1" x14ac:dyDescent="0.2">
      <c r="A148" s="3"/>
      <c r="B148" s="3"/>
      <c r="C148" s="6"/>
      <c r="E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AA148" s="2"/>
    </row>
    <row r="149" spans="1:27" s="1" customFormat="1" x14ac:dyDescent="0.2">
      <c r="A149" s="3"/>
      <c r="B149" s="3"/>
      <c r="C149" s="6"/>
      <c r="E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AA149" s="2"/>
    </row>
    <row r="150" spans="1:27" s="1" customFormat="1" x14ac:dyDescent="0.2">
      <c r="A150" s="3"/>
      <c r="B150" s="3"/>
      <c r="C150" s="6"/>
      <c r="E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AA150" s="2"/>
    </row>
    <row r="151" spans="1:27" s="1" customFormat="1" x14ac:dyDescent="0.2">
      <c r="A151" s="3"/>
      <c r="B151" s="3"/>
      <c r="C151" s="6"/>
      <c r="E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AA151" s="2"/>
    </row>
    <row r="152" spans="1:27" s="1" customFormat="1" x14ac:dyDescent="0.2">
      <c r="A152" s="3"/>
      <c r="B152" s="3"/>
      <c r="C152" s="6"/>
      <c r="E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AA152" s="2"/>
    </row>
    <row r="153" spans="1:27" s="1" customFormat="1" x14ac:dyDescent="0.2">
      <c r="A153" s="3"/>
      <c r="B153" s="3"/>
      <c r="C153" s="6"/>
      <c r="E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AA153" s="2"/>
    </row>
    <row r="154" spans="1:27" s="1" customFormat="1" x14ac:dyDescent="0.2">
      <c r="A154" s="3"/>
      <c r="B154" s="3"/>
      <c r="C154" s="6"/>
      <c r="E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AA154" s="2"/>
    </row>
    <row r="155" spans="1:27" s="1" customFormat="1" x14ac:dyDescent="0.2">
      <c r="A155" s="3"/>
      <c r="B155" s="3"/>
      <c r="C155" s="6"/>
      <c r="E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AA155" s="2"/>
    </row>
    <row r="156" spans="1:27" s="1" customFormat="1" x14ac:dyDescent="0.2">
      <c r="A156" s="3"/>
      <c r="B156" s="3"/>
      <c r="C156" s="6"/>
      <c r="E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AA156" s="2"/>
    </row>
    <row r="157" spans="1:27" s="1" customFormat="1" x14ac:dyDescent="0.2">
      <c r="A157" s="3"/>
      <c r="B157" s="3"/>
      <c r="C157" s="6"/>
      <c r="E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AA157" s="2"/>
    </row>
    <row r="158" spans="1:27" s="1" customFormat="1" x14ac:dyDescent="0.2">
      <c r="A158" s="3"/>
      <c r="B158" s="3"/>
      <c r="C158" s="6"/>
      <c r="E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AA158" s="2"/>
    </row>
    <row r="159" spans="1:27" s="1" customFormat="1" x14ac:dyDescent="0.2">
      <c r="A159" s="3"/>
      <c r="B159" s="3"/>
      <c r="C159" s="6"/>
      <c r="E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AA159" s="2"/>
    </row>
    <row r="160" spans="1:27" s="1" customFormat="1" x14ac:dyDescent="0.2">
      <c r="A160" s="3"/>
      <c r="B160" s="3"/>
      <c r="C160" s="6"/>
      <c r="E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AA160" s="2"/>
    </row>
    <row r="161" spans="1:27" s="1" customFormat="1" x14ac:dyDescent="0.2">
      <c r="A161" s="3"/>
      <c r="B161" s="3"/>
      <c r="C161" s="6"/>
      <c r="E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AA161" s="2"/>
    </row>
    <row r="162" spans="1:27" s="1" customFormat="1" x14ac:dyDescent="0.2">
      <c r="A162" s="3"/>
      <c r="B162" s="3"/>
      <c r="C162" s="6"/>
      <c r="E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AA162" s="2"/>
    </row>
    <row r="163" spans="1:27" s="1" customFormat="1" x14ac:dyDescent="0.2">
      <c r="A163" s="3"/>
      <c r="B163" s="3"/>
      <c r="C163" s="6"/>
      <c r="E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AA163" s="2"/>
    </row>
    <row r="164" spans="1:27" s="1" customFormat="1" x14ac:dyDescent="0.2">
      <c r="A164" s="3"/>
      <c r="B164" s="3"/>
      <c r="C164" s="6"/>
      <c r="E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AA164" s="2"/>
    </row>
    <row r="165" spans="1:27" s="1" customFormat="1" x14ac:dyDescent="0.2">
      <c r="A165" s="3"/>
      <c r="B165" s="3"/>
      <c r="C165" s="6"/>
      <c r="E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AA165" s="2"/>
    </row>
    <row r="166" spans="1:27" s="1" customFormat="1" x14ac:dyDescent="0.2">
      <c r="A166" s="3"/>
      <c r="B166" s="3"/>
      <c r="C166" s="6"/>
      <c r="E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AA166" s="2"/>
    </row>
    <row r="167" spans="1:27" s="1" customFormat="1" x14ac:dyDescent="0.2">
      <c r="A167" s="3"/>
      <c r="B167" s="3"/>
      <c r="C167" s="6"/>
      <c r="E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AA167" s="2"/>
    </row>
    <row r="168" spans="1:27" s="1" customFormat="1" x14ac:dyDescent="0.2">
      <c r="A168" s="3"/>
      <c r="B168" s="3"/>
      <c r="C168" s="6"/>
      <c r="E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AA168" s="2"/>
    </row>
    <row r="169" spans="1:27" s="1" customFormat="1" x14ac:dyDescent="0.2">
      <c r="A169" s="3"/>
      <c r="B169" s="3"/>
      <c r="C169" s="6"/>
      <c r="E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AA169" s="2"/>
    </row>
    <row r="170" spans="1:27" s="1" customFormat="1" x14ac:dyDescent="0.2">
      <c r="A170" s="3"/>
      <c r="B170" s="3"/>
      <c r="C170" s="6"/>
      <c r="E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AA170" s="2"/>
    </row>
    <row r="171" spans="1:27" s="1" customFormat="1" x14ac:dyDescent="0.2">
      <c r="A171" s="3"/>
      <c r="B171" s="3"/>
      <c r="C171" s="6"/>
      <c r="E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AA171" s="2"/>
    </row>
    <row r="172" spans="1:27" s="1" customFormat="1" x14ac:dyDescent="0.2">
      <c r="A172" s="3"/>
      <c r="B172" s="3"/>
      <c r="C172" s="6"/>
      <c r="E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AA172" s="2"/>
    </row>
    <row r="173" spans="1:27" s="1" customFormat="1" x14ac:dyDescent="0.2">
      <c r="A173" s="3"/>
      <c r="B173" s="3"/>
      <c r="C173" s="6"/>
      <c r="E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AA173" s="2"/>
    </row>
    <row r="174" spans="1:27" s="1" customFormat="1" x14ac:dyDescent="0.2">
      <c r="A174" s="3"/>
      <c r="B174" s="3"/>
      <c r="C174" s="6"/>
      <c r="E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AA174" s="2"/>
    </row>
    <row r="175" spans="1:27" s="1" customFormat="1" x14ac:dyDescent="0.2">
      <c r="A175" s="3"/>
      <c r="B175" s="3"/>
      <c r="C175" s="6"/>
      <c r="E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AA175" s="2"/>
    </row>
    <row r="176" spans="1:27" s="1" customFormat="1" x14ac:dyDescent="0.2">
      <c r="A176" s="3"/>
      <c r="B176" s="3"/>
      <c r="C176" s="6"/>
      <c r="E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AA176" s="2"/>
    </row>
    <row r="177" spans="1:27" s="1" customFormat="1" x14ac:dyDescent="0.2">
      <c r="A177" s="3"/>
      <c r="B177" s="3"/>
      <c r="C177" s="6"/>
      <c r="E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AA177" s="2"/>
    </row>
    <row r="178" spans="1:27" s="1" customFormat="1" x14ac:dyDescent="0.2">
      <c r="A178" s="3"/>
      <c r="B178" s="3"/>
      <c r="C178" s="6"/>
      <c r="E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AA178" s="2"/>
    </row>
    <row r="179" spans="1:27" s="1" customFormat="1" x14ac:dyDescent="0.2">
      <c r="A179" s="3"/>
      <c r="B179" s="3"/>
      <c r="C179" s="6"/>
      <c r="E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AA179" s="2"/>
    </row>
    <row r="180" spans="1:27" s="1" customFormat="1" x14ac:dyDescent="0.2">
      <c r="A180" s="3"/>
      <c r="B180" s="3"/>
      <c r="C180" s="6"/>
      <c r="E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AA180" s="2"/>
    </row>
    <row r="181" spans="1:27" s="1" customFormat="1" x14ac:dyDescent="0.2">
      <c r="A181" s="3"/>
      <c r="B181" s="3"/>
      <c r="C181" s="6"/>
      <c r="E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AA181" s="2"/>
    </row>
    <row r="182" spans="1:27" s="1" customFormat="1" x14ac:dyDescent="0.2">
      <c r="A182" s="3"/>
      <c r="B182" s="3"/>
      <c r="C182" s="6"/>
      <c r="E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AA182" s="2"/>
    </row>
    <row r="183" spans="1:27" s="1" customFormat="1" x14ac:dyDescent="0.2">
      <c r="A183" s="3"/>
      <c r="B183" s="3"/>
      <c r="C183" s="6"/>
      <c r="E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AA183" s="2"/>
    </row>
    <row r="184" spans="1:27" s="1" customFormat="1" x14ac:dyDescent="0.2">
      <c r="A184" s="3"/>
      <c r="B184" s="3"/>
      <c r="C184" s="6"/>
      <c r="E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AA184" s="2"/>
    </row>
    <row r="185" spans="1:27" s="1" customFormat="1" x14ac:dyDescent="0.2">
      <c r="A185" s="3"/>
      <c r="B185" s="3"/>
      <c r="C185" s="6"/>
      <c r="E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AA185" s="2"/>
    </row>
    <row r="186" spans="1:27" s="1" customFormat="1" x14ac:dyDescent="0.2">
      <c r="A186" s="3"/>
      <c r="B186" s="3"/>
      <c r="C186" s="6"/>
      <c r="E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AA186" s="2"/>
    </row>
    <row r="187" spans="1:27" s="1" customFormat="1" x14ac:dyDescent="0.2">
      <c r="A187" s="3"/>
      <c r="B187" s="3"/>
      <c r="C187" s="6"/>
      <c r="E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AA187" s="2"/>
    </row>
    <row r="188" spans="1:27" s="1" customFormat="1" x14ac:dyDescent="0.2">
      <c r="A188" s="3"/>
      <c r="B188" s="3"/>
      <c r="C188" s="6"/>
      <c r="E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AA188" s="2"/>
    </row>
    <row r="189" spans="1:27" s="1" customFormat="1" x14ac:dyDescent="0.2">
      <c r="A189" s="3"/>
      <c r="B189" s="3"/>
      <c r="C189" s="6"/>
      <c r="E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AA189" s="2"/>
    </row>
    <row r="190" spans="1:27" s="1" customFormat="1" x14ac:dyDescent="0.2">
      <c r="A190" s="3"/>
      <c r="B190" s="3"/>
      <c r="C190" s="6"/>
      <c r="E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AA190" s="2"/>
    </row>
    <row r="191" spans="1:27" s="1" customFormat="1" x14ac:dyDescent="0.2">
      <c r="A191" s="3"/>
      <c r="B191" s="3"/>
      <c r="C191" s="6"/>
      <c r="E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AA191" s="2"/>
    </row>
    <row r="192" spans="1:27" s="1" customFormat="1" x14ac:dyDescent="0.2">
      <c r="A192" s="3"/>
      <c r="B192" s="3"/>
      <c r="C192" s="6"/>
      <c r="E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AA192" s="2"/>
    </row>
    <row r="193" spans="1:27" s="1" customFormat="1" x14ac:dyDescent="0.2">
      <c r="A193" s="3"/>
      <c r="B193" s="3"/>
      <c r="C193" s="6"/>
      <c r="E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AA193" s="2"/>
    </row>
    <row r="194" spans="1:27" s="1" customFormat="1" x14ac:dyDescent="0.2">
      <c r="A194" s="3"/>
      <c r="B194" s="3"/>
      <c r="C194" s="6"/>
      <c r="E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AA194" s="2"/>
    </row>
    <row r="195" spans="1:27" s="1" customFormat="1" x14ac:dyDescent="0.2">
      <c r="A195" s="3"/>
      <c r="B195" s="3"/>
      <c r="C195" s="6"/>
      <c r="E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AA195" s="2"/>
    </row>
    <row r="196" spans="1:27" s="1" customFormat="1" x14ac:dyDescent="0.2">
      <c r="A196" s="3"/>
      <c r="B196" s="3"/>
      <c r="C196" s="6"/>
      <c r="E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AA196" s="2"/>
    </row>
    <row r="197" spans="1:27" s="1" customFormat="1" x14ac:dyDescent="0.2">
      <c r="A197" s="3"/>
      <c r="B197" s="3"/>
      <c r="C197" s="6"/>
      <c r="E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AA197" s="2"/>
    </row>
    <row r="198" spans="1:27" s="1" customFormat="1" x14ac:dyDescent="0.2">
      <c r="A198" s="3"/>
      <c r="B198" s="3"/>
      <c r="C198" s="6"/>
      <c r="E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AA198" s="2"/>
    </row>
    <row r="199" spans="1:27" s="1" customFormat="1" x14ac:dyDescent="0.2">
      <c r="A199" s="3"/>
      <c r="B199" s="3"/>
      <c r="C199" s="6"/>
      <c r="E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AA199" s="2"/>
    </row>
    <row r="200" spans="1:27" s="1" customFormat="1" x14ac:dyDescent="0.2">
      <c r="A200" s="3"/>
      <c r="B200" s="3"/>
      <c r="C200" s="6"/>
      <c r="E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AA200" s="2"/>
    </row>
    <row r="201" spans="1:27" s="1" customFormat="1" x14ac:dyDescent="0.2">
      <c r="A201" s="3"/>
      <c r="B201" s="3"/>
      <c r="C201" s="6"/>
      <c r="E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AA201" s="2"/>
    </row>
    <row r="202" spans="1:27" s="1" customFormat="1" x14ac:dyDescent="0.2">
      <c r="A202" s="3"/>
      <c r="B202" s="3"/>
      <c r="C202" s="6"/>
      <c r="E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AA202" s="2"/>
    </row>
    <row r="203" spans="1:27" s="1" customFormat="1" x14ac:dyDescent="0.2">
      <c r="A203" s="3"/>
      <c r="B203" s="3"/>
      <c r="C203" s="6"/>
      <c r="E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AA203" s="2"/>
    </row>
    <row r="204" spans="1:27" s="1" customFormat="1" x14ac:dyDescent="0.2">
      <c r="A204" s="3"/>
      <c r="B204" s="3"/>
      <c r="C204" s="6"/>
      <c r="E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AA204" s="2"/>
    </row>
    <row r="205" spans="1:27" s="1" customFormat="1" x14ac:dyDescent="0.2">
      <c r="A205" s="3"/>
      <c r="B205" s="3"/>
      <c r="C205" s="6"/>
      <c r="E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AA205" s="2"/>
    </row>
    <row r="206" spans="1:27" s="1" customFormat="1" x14ac:dyDescent="0.2">
      <c r="A206" s="3"/>
      <c r="B206" s="3"/>
      <c r="C206" s="6"/>
      <c r="E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AA206" s="2"/>
    </row>
    <row r="207" spans="1:27" s="1" customFormat="1" x14ac:dyDescent="0.2">
      <c r="A207" s="3"/>
      <c r="B207" s="3"/>
      <c r="C207" s="6"/>
      <c r="E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AA207" s="2"/>
    </row>
    <row r="208" spans="1:27" s="1" customFormat="1" x14ac:dyDescent="0.2">
      <c r="A208" s="3"/>
      <c r="B208" s="3"/>
      <c r="C208" s="6"/>
      <c r="E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AA208" s="2"/>
    </row>
    <row r="209" spans="1:27" s="1" customFormat="1" x14ac:dyDescent="0.2">
      <c r="A209" s="3"/>
      <c r="B209" s="3"/>
      <c r="C209" s="6"/>
      <c r="E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AA209" s="2"/>
    </row>
    <row r="210" spans="1:27" s="1" customFormat="1" x14ac:dyDescent="0.2">
      <c r="A210" s="3"/>
      <c r="B210" s="3"/>
      <c r="C210" s="6"/>
      <c r="E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AA210" s="2"/>
    </row>
    <row r="211" spans="1:27" s="1" customFormat="1" x14ac:dyDescent="0.2">
      <c r="A211" s="3"/>
      <c r="B211" s="3"/>
      <c r="C211" s="6"/>
      <c r="E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AA211" s="2"/>
    </row>
    <row r="212" spans="1:27" s="1" customFormat="1" x14ac:dyDescent="0.2">
      <c r="A212" s="3"/>
      <c r="B212" s="3"/>
      <c r="C212" s="6"/>
      <c r="E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AA212" s="2"/>
    </row>
    <row r="213" spans="1:27" s="1" customFormat="1" x14ac:dyDescent="0.2">
      <c r="A213" s="3"/>
      <c r="B213" s="3"/>
      <c r="C213" s="6"/>
      <c r="E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AA213" s="2"/>
    </row>
    <row r="214" spans="1:27" s="1" customFormat="1" x14ac:dyDescent="0.2">
      <c r="A214" s="3"/>
      <c r="B214" s="3"/>
      <c r="C214" s="6"/>
      <c r="E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AA214" s="2"/>
    </row>
    <row r="215" spans="1:27" s="1" customFormat="1" x14ac:dyDescent="0.2">
      <c r="A215" s="3"/>
      <c r="B215" s="3"/>
      <c r="C215" s="6"/>
      <c r="E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AA215" s="2"/>
    </row>
  </sheetData>
  <mergeCells count="4">
    <mergeCell ref="F7:I7"/>
    <mergeCell ref="B2:J2"/>
    <mergeCell ref="B4:J4"/>
    <mergeCell ref="B5:J5"/>
  </mergeCells>
  <printOptions horizontalCentered="1"/>
  <pageMargins left="0.45" right="0.45" top="1" bottom="0.46" header="0.75" footer="0.32"/>
  <pageSetup scale="59" orientation="landscape" r:id="rId1"/>
  <headerFooter alignWithMargins="0"/>
  <ignoredErrors>
    <ignoredError sqref="J12:J24 J26:J60" formulaRange="1"/>
    <ignoredError sqref="J2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C1:X47"/>
  <sheetViews>
    <sheetView tabSelected="1" view="pageLayout" zoomScale="80" zoomScaleNormal="80" zoomScaleSheetLayoutView="100" zoomScalePageLayoutView="80" workbookViewId="0">
      <selection activeCell="B33" sqref="B33"/>
    </sheetView>
  </sheetViews>
  <sheetFormatPr defaultColWidth="9.140625" defaultRowHeight="12.75" outlineLevelRow="1" x14ac:dyDescent="0.2"/>
  <cols>
    <col min="1" max="1" width="3.28515625" style="22" customWidth="1"/>
    <col min="2" max="2" width="3.7109375" style="22" customWidth="1"/>
    <col min="3" max="3" width="41.5703125" style="22" customWidth="1"/>
    <col min="4" max="4" width="70.42578125" style="22" customWidth="1"/>
    <col min="5" max="5" width="15.28515625" style="23" customWidth="1"/>
    <col min="6" max="6" width="3" style="22" customWidth="1"/>
    <col min="7" max="7" width="11.5703125" style="23" bestFit="1" customWidth="1"/>
    <col min="8" max="8" width="11" style="23" bestFit="1" customWidth="1"/>
    <col min="9" max="9" width="11.28515625" style="22" customWidth="1"/>
    <col min="10" max="10" width="16.28515625" style="22" bestFit="1" customWidth="1"/>
    <col min="11" max="11" width="13.5703125" style="22" customWidth="1"/>
    <col min="12" max="12" width="3.42578125" style="22" customWidth="1"/>
    <col min="13" max="17" width="14.42578125" style="22" customWidth="1"/>
    <col min="18" max="18" width="14.42578125" style="23" customWidth="1"/>
    <col min="19" max="19" width="3.42578125" style="23" customWidth="1"/>
    <col min="20" max="20" width="10.5703125" style="23" bestFit="1" customWidth="1"/>
    <col min="21" max="21" width="3.42578125" style="23" customWidth="1"/>
    <col min="22" max="22" width="15.28515625" style="23" customWidth="1"/>
    <col min="23" max="23" width="15.28515625" style="22" customWidth="1"/>
    <col min="24" max="24" width="15.28515625" style="23" customWidth="1"/>
    <col min="25" max="16384" width="9.140625" style="22"/>
  </cols>
  <sheetData>
    <row r="1" spans="3:24" s="2" customFormat="1" x14ac:dyDescent="0.2">
      <c r="E1" s="1"/>
      <c r="G1" s="1"/>
      <c r="H1" s="1"/>
      <c r="R1" s="1"/>
      <c r="S1" s="1"/>
      <c r="T1" s="1"/>
      <c r="U1" s="1"/>
      <c r="V1" s="1"/>
      <c r="X1" s="1"/>
    </row>
    <row r="2" spans="3:24" ht="15.75" x14ac:dyDescent="0.25">
      <c r="C2" s="86" t="s">
        <v>0</v>
      </c>
      <c r="D2" s="86"/>
      <c r="E2" s="86"/>
      <c r="F2" s="86"/>
      <c r="G2" s="86"/>
      <c r="H2" s="86"/>
      <c r="I2" s="86"/>
      <c r="J2" s="86"/>
    </row>
    <row r="3" spans="3:24" ht="15.75" x14ac:dyDescent="0.25">
      <c r="C3" s="44"/>
      <c r="D3" s="44"/>
      <c r="E3" s="44"/>
      <c r="F3" s="44"/>
      <c r="G3" s="45"/>
      <c r="H3" s="46"/>
      <c r="I3" s="47"/>
      <c r="J3" s="47"/>
    </row>
    <row r="4" spans="3:24" ht="15.75" x14ac:dyDescent="0.25">
      <c r="C4" s="86" t="s">
        <v>102</v>
      </c>
      <c r="D4" s="86"/>
      <c r="E4" s="86"/>
      <c r="F4" s="86"/>
      <c r="G4" s="86"/>
      <c r="H4" s="86"/>
      <c r="I4" s="86"/>
      <c r="J4" s="86"/>
    </row>
    <row r="5" spans="3:24" ht="15.75" x14ac:dyDescent="0.25">
      <c r="C5" s="86" t="s">
        <v>103</v>
      </c>
      <c r="D5" s="86"/>
      <c r="E5" s="86"/>
      <c r="F5" s="86"/>
      <c r="G5" s="86"/>
      <c r="H5" s="86"/>
      <c r="I5" s="86"/>
      <c r="J5" s="86"/>
    </row>
    <row r="6" spans="3:24" ht="15.75" x14ac:dyDescent="0.25">
      <c r="C6" s="47"/>
      <c r="D6" s="47"/>
      <c r="E6" s="46"/>
      <c r="F6" s="47"/>
      <c r="G6" s="46"/>
      <c r="H6" s="46"/>
      <c r="I6" s="47"/>
      <c r="J6" s="47"/>
    </row>
    <row r="7" spans="3:24" ht="15.75" x14ac:dyDescent="0.25">
      <c r="C7" s="47"/>
      <c r="D7" s="47"/>
      <c r="E7" s="48" t="s">
        <v>46</v>
      </c>
      <c r="F7" s="47"/>
      <c r="G7" s="46"/>
      <c r="H7" s="46"/>
      <c r="I7" s="47"/>
      <c r="J7" s="47"/>
    </row>
    <row r="8" spans="3:24" ht="15.75" x14ac:dyDescent="0.25">
      <c r="C8" s="47"/>
      <c r="D8" s="47"/>
      <c r="E8" s="48" t="s">
        <v>48</v>
      </c>
      <c r="F8" s="49"/>
      <c r="G8" s="85" t="s">
        <v>47</v>
      </c>
      <c r="H8" s="85"/>
      <c r="I8" s="85"/>
      <c r="J8" s="48" t="s">
        <v>85</v>
      </c>
    </row>
    <row r="9" spans="3:24" ht="15.75" x14ac:dyDescent="0.25">
      <c r="C9" s="50" t="s">
        <v>62</v>
      </c>
      <c r="D9" s="51" t="s">
        <v>63</v>
      </c>
      <c r="E9" s="52" t="s">
        <v>49</v>
      </c>
      <c r="F9" s="53"/>
      <c r="G9" s="52" t="s">
        <v>12</v>
      </c>
      <c r="H9" s="52" t="s">
        <v>41</v>
      </c>
      <c r="I9" s="54" t="s">
        <v>42</v>
      </c>
      <c r="J9" s="52" t="s">
        <v>86</v>
      </c>
    </row>
    <row r="10" spans="3:24" ht="15.75" x14ac:dyDescent="0.25">
      <c r="C10" s="55"/>
      <c r="D10" s="55"/>
      <c r="E10" s="56"/>
      <c r="F10" s="57"/>
      <c r="G10" s="58"/>
      <c r="H10" s="46"/>
      <c r="I10" s="47"/>
      <c r="J10" s="58"/>
    </row>
    <row r="11" spans="3:24" ht="15.75" x14ac:dyDescent="0.25">
      <c r="C11" s="59" t="s">
        <v>64</v>
      </c>
      <c r="D11" s="47"/>
      <c r="E11" s="46"/>
      <c r="F11" s="49"/>
      <c r="G11" s="46"/>
      <c r="H11" s="46"/>
      <c r="I11" s="47"/>
      <c r="J11" s="46"/>
    </row>
    <row r="12" spans="3:24" ht="15.75" x14ac:dyDescent="0.25">
      <c r="C12" s="47" t="s">
        <v>65</v>
      </c>
      <c r="D12" s="60" t="s">
        <v>87</v>
      </c>
      <c r="E12" s="46">
        <v>17659</v>
      </c>
      <c r="F12" s="49"/>
      <c r="G12" s="46"/>
      <c r="H12" s="46"/>
      <c r="I12" s="47"/>
      <c r="J12" s="46">
        <f>SUM(E12:I12)</f>
        <v>17659</v>
      </c>
    </row>
    <row r="13" spans="3:24" ht="15.75" x14ac:dyDescent="0.25">
      <c r="C13" s="47" t="s">
        <v>66</v>
      </c>
      <c r="D13" s="61">
        <v>4245</v>
      </c>
      <c r="E13" s="46">
        <v>31143</v>
      </c>
      <c r="F13" s="49"/>
      <c r="G13" s="46"/>
      <c r="H13" s="46"/>
      <c r="I13" s="47"/>
      <c r="J13" s="46">
        <f t="shared" ref="J13:J14" si="0">SUM(E13:I13)</f>
        <v>31143</v>
      </c>
    </row>
    <row r="14" spans="3:24" ht="15.75" x14ac:dyDescent="0.25">
      <c r="C14" s="47" t="s">
        <v>67</v>
      </c>
      <c r="D14" s="60" t="s">
        <v>88</v>
      </c>
      <c r="E14" s="46">
        <v>1555</v>
      </c>
      <c r="F14" s="49"/>
      <c r="G14" s="46"/>
      <c r="H14" s="46"/>
      <c r="I14" s="47"/>
      <c r="J14" s="46">
        <f t="shared" si="0"/>
        <v>1555</v>
      </c>
    </row>
    <row r="15" spans="3:24" s="17" customFormat="1" ht="15.75" x14ac:dyDescent="0.25">
      <c r="C15" s="62" t="s">
        <v>68</v>
      </c>
      <c r="D15" s="63"/>
      <c r="E15" s="64">
        <f>SUM(E10:E14)</f>
        <v>50357</v>
      </c>
      <c r="F15" s="65"/>
      <c r="G15" s="64">
        <f>SUM(G10:G14)</f>
        <v>0</v>
      </c>
      <c r="H15" s="64">
        <f t="shared" ref="H15:I15" si="1">SUM(H10:H14)</f>
        <v>0</v>
      </c>
      <c r="I15" s="64">
        <f t="shared" si="1"/>
        <v>0</v>
      </c>
      <c r="J15" s="64">
        <f>SUM(J10:J14)</f>
        <v>50357</v>
      </c>
      <c r="R15" s="27"/>
      <c r="S15" s="27"/>
      <c r="T15" s="27"/>
      <c r="U15" s="27"/>
      <c r="V15" s="27"/>
      <c r="X15" s="27"/>
    </row>
    <row r="16" spans="3:24" ht="15.75" x14ac:dyDescent="0.25">
      <c r="C16" s="47"/>
      <c r="D16" s="47"/>
      <c r="E16" s="46"/>
      <c r="F16" s="49"/>
      <c r="G16" s="46"/>
      <c r="H16" s="46"/>
      <c r="I16" s="46"/>
      <c r="J16" s="46"/>
    </row>
    <row r="17" spans="3:10" ht="15.75" x14ac:dyDescent="0.25">
      <c r="C17" s="59" t="s">
        <v>69</v>
      </c>
      <c r="D17" s="47"/>
      <c r="E17" s="46"/>
      <c r="F17" s="49"/>
      <c r="G17" s="46"/>
      <c r="H17" s="46"/>
      <c r="I17" s="46"/>
      <c r="J17" s="46"/>
    </row>
    <row r="18" spans="3:10" ht="15.75" x14ac:dyDescent="0.25">
      <c r="C18" s="47" t="s">
        <v>70</v>
      </c>
      <c r="D18" s="66">
        <v>4708</v>
      </c>
      <c r="E18" s="46">
        <v>0</v>
      </c>
      <c r="F18" s="49"/>
      <c r="G18" s="46">
        <v>61</v>
      </c>
      <c r="H18" s="46"/>
      <c r="I18" s="46"/>
      <c r="J18" s="46">
        <f t="shared" ref="J18:J26" si="2">SUM(E18:I18)</f>
        <v>61</v>
      </c>
    </row>
    <row r="19" spans="3:10" ht="15.75" x14ac:dyDescent="0.25">
      <c r="C19" s="47" t="s">
        <v>71</v>
      </c>
      <c r="D19" s="61">
        <v>4510</v>
      </c>
      <c r="E19" s="46">
        <v>23669</v>
      </c>
      <c r="F19" s="49"/>
      <c r="G19" s="46"/>
      <c r="H19" s="46"/>
      <c r="I19" s="46"/>
      <c r="J19" s="46">
        <f t="shared" si="2"/>
        <v>23669</v>
      </c>
    </row>
    <row r="20" spans="3:10" ht="15.75" x14ac:dyDescent="0.25">
      <c r="C20" s="47" t="s">
        <v>89</v>
      </c>
      <c r="D20" s="47"/>
      <c r="E20" s="58">
        <v>19826</v>
      </c>
      <c r="F20" s="49"/>
      <c r="G20" s="58">
        <f>SUM(G21:G25)</f>
        <v>-61</v>
      </c>
      <c r="H20" s="58"/>
      <c r="I20" s="58"/>
      <c r="J20" s="58">
        <f t="shared" si="2"/>
        <v>19765</v>
      </c>
    </row>
    <row r="21" spans="3:10" ht="15.75" outlineLevel="1" x14ac:dyDescent="0.25">
      <c r="C21" s="67" t="s">
        <v>72</v>
      </c>
      <c r="D21" s="68" t="s">
        <v>90</v>
      </c>
      <c r="E21" s="69">
        <v>4631</v>
      </c>
      <c r="F21" s="70"/>
      <c r="G21" s="69">
        <v>-61</v>
      </c>
      <c r="H21" s="69"/>
      <c r="I21" s="69"/>
      <c r="J21" s="69">
        <f t="shared" si="2"/>
        <v>4570</v>
      </c>
    </row>
    <row r="22" spans="3:10" ht="15.75" outlineLevel="1" x14ac:dyDescent="0.25">
      <c r="C22" s="71" t="s">
        <v>73</v>
      </c>
      <c r="D22" s="47" t="s">
        <v>91</v>
      </c>
      <c r="E22" s="46">
        <v>11354</v>
      </c>
      <c r="F22" s="49"/>
      <c r="G22" s="46"/>
      <c r="H22" s="46"/>
      <c r="I22" s="46"/>
      <c r="J22" s="46">
        <f t="shared" si="2"/>
        <v>11354</v>
      </c>
    </row>
    <row r="23" spans="3:10" ht="15.75" outlineLevel="1" x14ac:dyDescent="0.25">
      <c r="C23" s="71" t="s">
        <v>74</v>
      </c>
      <c r="D23" s="47" t="s">
        <v>92</v>
      </c>
      <c r="E23" s="46">
        <v>1926</v>
      </c>
      <c r="F23" s="49"/>
      <c r="G23" s="46"/>
      <c r="H23" s="46"/>
      <c r="I23" s="46"/>
      <c r="J23" s="46">
        <f t="shared" si="2"/>
        <v>1926</v>
      </c>
    </row>
    <row r="24" spans="3:10" ht="15.75" outlineLevel="1" x14ac:dyDescent="0.25">
      <c r="C24" s="71" t="s">
        <v>75</v>
      </c>
      <c r="D24" s="47" t="s">
        <v>93</v>
      </c>
      <c r="E24" s="46">
        <v>137</v>
      </c>
      <c r="F24" s="49"/>
      <c r="G24" s="46"/>
      <c r="H24" s="46"/>
      <c r="I24" s="46"/>
      <c r="J24" s="46">
        <f t="shared" si="2"/>
        <v>137</v>
      </c>
    </row>
    <row r="25" spans="3:10" ht="15.75" outlineLevel="1" x14ac:dyDescent="0.25">
      <c r="C25" s="71" t="s">
        <v>76</v>
      </c>
      <c r="D25" s="47" t="s">
        <v>99</v>
      </c>
      <c r="E25" s="46">
        <v>1778</v>
      </c>
      <c r="F25" s="49"/>
      <c r="G25" s="46"/>
      <c r="H25" s="46"/>
      <c r="I25" s="46"/>
      <c r="J25" s="46">
        <f t="shared" si="2"/>
        <v>1778</v>
      </c>
    </row>
    <row r="26" spans="3:10" ht="15.75" x14ac:dyDescent="0.25">
      <c r="C26" s="47" t="s">
        <v>77</v>
      </c>
      <c r="D26" s="60" t="s">
        <v>94</v>
      </c>
      <c r="E26" s="46">
        <v>4618</v>
      </c>
      <c r="F26" s="49"/>
      <c r="G26" s="46"/>
      <c r="H26" s="46">
        <v>-1247</v>
      </c>
      <c r="I26" s="46"/>
      <c r="J26" s="46">
        <f t="shared" si="2"/>
        <v>3371</v>
      </c>
    </row>
    <row r="27" spans="3:10" ht="15.75" x14ac:dyDescent="0.25">
      <c r="C27" s="62"/>
      <c r="D27" s="62"/>
      <c r="E27" s="64">
        <f>SUM(E18:E20,E26)</f>
        <v>48113</v>
      </c>
      <c r="F27" s="65"/>
      <c r="G27" s="64">
        <f>SUM(G18:G20,G26)</f>
        <v>0</v>
      </c>
      <c r="H27" s="64">
        <f t="shared" ref="H27:I27" si="3">SUM(H18:H20,H26)</f>
        <v>-1247</v>
      </c>
      <c r="I27" s="64">
        <f t="shared" si="3"/>
        <v>0</v>
      </c>
      <c r="J27" s="64">
        <f>SUM(J18:J20,J26)</f>
        <v>46866</v>
      </c>
    </row>
    <row r="28" spans="3:10" ht="15.75" x14ac:dyDescent="0.25">
      <c r="C28" s="47"/>
      <c r="D28" s="47"/>
      <c r="E28" s="46"/>
      <c r="F28" s="49"/>
      <c r="G28" s="46"/>
      <c r="H28" s="46"/>
      <c r="I28" s="46"/>
      <c r="J28" s="46"/>
    </row>
    <row r="29" spans="3:10" ht="15.75" x14ac:dyDescent="0.25">
      <c r="C29" s="59" t="s">
        <v>95</v>
      </c>
      <c r="D29" s="59"/>
      <c r="E29" s="72">
        <f>E15-E27</f>
        <v>2244</v>
      </c>
      <c r="F29" s="49"/>
      <c r="G29" s="72">
        <f>G15-G27</f>
        <v>0</v>
      </c>
      <c r="H29" s="72">
        <f t="shared" ref="H29:I29" si="4">H15-H27</f>
        <v>1247</v>
      </c>
      <c r="I29" s="72">
        <f t="shared" si="4"/>
        <v>0</v>
      </c>
      <c r="J29" s="72">
        <f>J15-J27</f>
        <v>3491</v>
      </c>
    </row>
    <row r="30" spans="3:10" ht="15.75" x14ac:dyDescent="0.25">
      <c r="C30" s="73" t="s">
        <v>78</v>
      </c>
      <c r="D30" s="73" t="s">
        <v>79</v>
      </c>
      <c r="E30" s="74">
        <v>1797</v>
      </c>
      <c r="F30" s="53"/>
      <c r="G30" s="74"/>
      <c r="H30" s="74">
        <v>1247</v>
      </c>
      <c r="I30" s="74"/>
      <c r="J30" s="74">
        <f t="shared" ref="J30" si="5">SUM(E30:I30)</f>
        <v>3044</v>
      </c>
    </row>
    <row r="31" spans="3:10" ht="15.75" x14ac:dyDescent="0.25">
      <c r="C31" s="47"/>
      <c r="D31" s="47"/>
      <c r="E31" s="46"/>
      <c r="F31" s="49"/>
      <c r="G31" s="46"/>
      <c r="H31" s="46"/>
      <c r="I31" s="46"/>
      <c r="J31" s="46"/>
    </row>
    <row r="32" spans="3:10" ht="15.75" x14ac:dyDescent="0.25">
      <c r="C32" s="59" t="s">
        <v>80</v>
      </c>
      <c r="D32" s="59"/>
      <c r="E32" s="72">
        <f>E29-E30</f>
        <v>447</v>
      </c>
      <c r="F32" s="49"/>
      <c r="G32" s="72">
        <f>G29-G30</f>
        <v>0</v>
      </c>
      <c r="H32" s="72">
        <f t="shared" ref="H32:I32" si="6">H29-H30</f>
        <v>0</v>
      </c>
      <c r="I32" s="72">
        <f t="shared" si="6"/>
        <v>0</v>
      </c>
      <c r="J32" s="72">
        <f>J29-J30</f>
        <v>447</v>
      </c>
    </row>
    <row r="33" spans="3:24" ht="15.75" x14ac:dyDescent="0.25">
      <c r="C33" s="73" t="s">
        <v>81</v>
      </c>
      <c r="D33" s="75">
        <v>6110</v>
      </c>
      <c r="E33" s="74">
        <v>-73</v>
      </c>
      <c r="F33" s="53"/>
      <c r="G33" s="74"/>
      <c r="H33" s="74"/>
      <c r="I33" s="74">
        <v>-520</v>
      </c>
      <c r="J33" s="74">
        <f>E33-SUM(G33:I33)</f>
        <v>447</v>
      </c>
    </row>
    <row r="34" spans="3:24" s="21" customFormat="1" ht="15.75" x14ac:dyDescent="0.25">
      <c r="C34" s="76" t="s">
        <v>82</v>
      </c>
      <c r="D34" s="76"/>
      <c r="E34" s="77">
        <f>E32-E33</f>
        <v>520</v>
      </c>
      <c r="F34" s="57"/>
      <c r="G34" s="77">
        <f>G32-G33</f>
        <v>0</v>
      </c>
      <c r="H34" s="77">
        <f t="shared" ref="H34:I34" si="7">H32-H33</f>
        <v>0</v>
      </c>
      <c r="I34" s="77">
        <f t="shared" si="7"/>
        <v>520</v>
      </c>
      <c r="J34" s="77">
        <f>J32-J33</f>
        <v>0</v>
      </c>
      <c r="R34" s="24"/>
      <c r="S34" s="24"/>
      <c r="T34" s="24"/>
      <c r="U34" s="24"/>
      <c r="V34" s="24"/>
      <c r="X34" s="24"/>
    </row>
    <row r="35" spans="3:24" s="21" customFormat="1" ht="15.75" x14ac:dyDescent="0.25">
      <c r="C35" s="76"/>
      <c r="D35" s="76"/>
      <c r="E35" s="77"/>
      <c r="F35" s="57"/>
      <c r="G35" s="77"/>
      <c r="H35" s="77"/>
      <c r="I35" s="77"/>
      <c r="J35" s="77"/>
      <c r="R35" s="24"/>
      <c r="S35" s="24"/>
      <c r="T35" s="24"/>
      <c r="U35" s="24"/>
      <c r="V35" s="24"/>
      <c r="X35" s="24"/>
    </row>
    <row r="36" spans="3:24" ht="15.75" x14ac:dyDescent="0.25">
      <c r="C36" s="47" t="s">
        <v>96</v>
      </c>
      <c r="D36" s="66">
        <v>3046</v>
      </c>
      <c r="E36" s="46">
        <v>14</v>
      </c>
      <c r="F36" s="49"/>
      <c r="G36" s="46"/>
      <c r="H36" s="46"/>
      <c r="I36" s="46"/>
      <c r="J36" s="74">
        <f t="shared" ref="J36" si="8">SUM(E36:I36)</f>
        <v>14</v>
      </c>
    </row>
    <row r="37" spans="3:24" ht="16.5" thickBot="1" x14ac:dyDescent="0.3">
      <c r="C37" s="78" t="s">
        <v>83</v>
      </c>
      <c r="D37" s="78"/>
      <c r="E37" s="79">
        <f>SUM(E34:E36)</f>
        <v>534</v>
      </c>
      <c r="F37" s="80"/>
      <c r="G37" s="79">
        <f>SUM(G34:G36)</f>
        <v>0</v>
      </c>
      <c r="H37" s="79">
        <f t="shared" ref="H37:I37" si="9">SUM(H34:H36)</f>
        <v>0</v>
      </c>
      <c r="I37" s="79">
        <f t="shared" si="9"/>
        <v>520</v>
      </c>
      <c r="J37" s="79">
        <f>SUM(J34:J36)</f>
        <v>14</v>
      </c>
    </row>
    <row r="38" spans="3:24" ht="15.75" x14ac:dyDescent="0.25">
      <c r="C38" s="47"/>
      <c r="D38" s="47"/>
      <c r="E38" s="46"/>
      <c r="F38" s="47"/>
      <c r="G38" s="46"/>
      <c r="H38" s="46"/>
      <c r="I38" s="47"/>
      <c r="J38" s="47"/>
    </row>
    <row r="39" spans="3:24" ht="15.75" x14ac:dyDescent="0.25">
      <c r="C39" s="81" t="s">
        <v>12</v>
      </c>
      <c r="D39" s="46" t="s">
        <v>97</v>
      </c>
      <c r="E39" s="46"/>
      <c r="F39" s="47"/>
      <c r="G39" s="46"/>
      <c r="H39" s="46"/>
      <c r="I39" s="47"/>
      <c r="J39" s="47"/>
    </row>
    <row r="40" spans="3:24" ht="15.75" x14ac:dyDescent="0.25">
      <c r="C40" s="81" t="s">
        <v>41</v>
      </c>
      <c r="D40" s="46" t="s">
        <v>98</v>
      </c>
      <c r="E40" s="46"/>
      <c r="F40" s="47"/>
      <c r="G40" s="46"/>
      <c r="H40" s="46"/>
      <c r="I40" s="47"/>
      <c r="J40" s="47"/>
    </row>
    <row r="41" spans="3:24" ht="15.75" x14ac:dyDescent="0.25">
      <c r="C41" s="81" t="s">
        <v>42</v>
      </c>
      <c r="D41" s="46" t="s">
        <v>84</v>
      </c>
      <c r="E41" s="46"/>
      <c r="F41" s="47"/>
      <c r="G41" s="46"/>
      <c r="H41" s="46"/>
      <c r="I41" s="47"/>
      <c r="J41" s="47"/>
    </row>
    <row r="42" spans="3:24" ht="15.75" x14ac:dyDescent="0.25">
      <c r="C42" s="82"/>
      <c r="D42" s="47"/>
      <c r="E42" s="46"/>
      <c r="F42" s="47"/>
      <c r="G42" s="46"/>
      <c r="H42" s="46"/>
      <c r="I42" s="47"/>
      <c r="J42" s="47"/>
    </row>
    <row r="43" spans="3:24" ht="15.75" x14ac:dyDescent="0.25">
      <c r="C43" s="47"/>
      <c r="D43" s="47"/>
      <c r="E43" s="46"/>
      <c r="F43" s="47"/>
      <c r="G43" s="46"/>
      <c r="H43" s="46"/>
      <c r="I43" s="47"/>
      <c r="J43" s="47"/>
    </row>
    <row r="44" spans="3:24" ht="15.75" x14ac:dyDescent="0.25">
      <c r="C44" s="47"/>
      <c r="D44" s="47"/>
      <c r="E44" s="46"/>
      <c r="F44" s="47"/>
      <c r="G44" s="46"/>
      <c r="H44" s="46"/>
      <c r="I44" s="47"/>
      <c r="J44" s="47"/>
    </row>
    <row r="45" spans="3:24" ht="15.75" x14ac:dyDescent="0.25">
      <c r="C45" s="47"/>
      <c r="D45" s="47"/>
      <c r="E45" s="46"/>
      <c r="F45" s="47"/>
      <c r="G45" s="46"/>
      <c r="H45" s="46"/>
      <c r="I45" s="47"/>
      <c r="J45" s="47"/>
    </row>
    <row r="46" spans="3:24" ht="15.75" x14ac:dyDescent="0.25">
      <c r="C46" s="47"/>
      <c r="D46" s="47"/>
      <c r="E46" s="46"/>
      <c r="F46" s="47"/>
      <c r="G46" s="46"/>
      <c r="H46" s="46"/>
      <c r="I46" s="47"/>
      <c r="J46" s="47"/>
    </row>
    <row r="47" spans="3:24" ht="15.75" x14ac:dyDescent="0.25">
      <c r="C47" s="47"/>
      <c r="D47" s="47"/>
      <c r="E47" s="46"/>
      <c r="F47" s="47"/>
      <c r="G47" s="46"/>
      <c r="H47" s="46"/>
      <c r="I47" s="47"/>
      <c r="J47" s="47"/>
    </row>
  </sheetData>
  <mergeCells count="4">
    <mergeCell ref="G8:I8"/>
    <mergeCell ref="C2:J2"/>
    <mergeCell ref="C4:J4"/>
    <mergeCell ref="C5:J5"/>
  </mergeCells>
  <printOptions horizontalCentered="1"/>
  <pageMargins left="0.57999999999999996" right="0.41" top="1.65" bottom="0.99" header="0.75" footer="0.25"/>
  <pageSetup scale="66" orientation="landscape" r:id="rId1"/>
  <headerFooter alignWithMargins="0"/>
  <ignoredErrors>
    <ignoredError sqref="J13:J20 J3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15B6CD2-FB26-4196-93B4-455804E64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5C501-E00B-4FDB-B1CC-909728920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5D13B-0F77-4A9D-8455-834A79D57999}">
  <ds:schemaRefs>
    <ds:schemaRef ds:uri="http://purl.org/dc/elements/1.1/"/>
    <ds:schemaRef ds:uri="http://schemas.microsoft.com/office/2006/documentManagement/types"/>
    <ds:schemaRef ds:uri="31a38067-a042-4e0e-9037-517587b10700"/>
    <ds:schemaRef ds:uri="ea909525-6dd5-47d7-9eed-71e77e5cedc6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f0af1d65-dfd0-4b99-b523-def3a954563f"/>
    <ds:schemaRef ds:uri="f9175001-c430-4d57-adde-c1c10539e91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A-08-05 Balance Sheet 2016</vt:lpstr>
      <vt:lpstr>A-08-05 Stmt of Operations 2016</vt:lpstr>
      <vt:lpstr>'A-08-05 Balance Sheet 2016'!Print_Area</vt:lpstr>
      <vt:lpstr>'A-08-05 Stmt of Operations 2016'!Print_Area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Remotes FS Reconciled to USofA - December 2016</dc:title>
  <dc:creator>NAPIERALA Christine</dc:creator>
  <cp:lastModifiedBy>DENNENY Kelly</cp:lastModifiedBy>
  <cp:lastPrinted>2017-08-23T17:43:27Z</cp:lastPrinted>
  <dcterms:created xsi:type="dcterms:W3CDTF">2017-05-26T14:33:12Z</dcterms:created>
  <dcterms:modified xsi:type="dcterms:W3CDTF">2017-08-23T17:46:23Z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