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90" windowWidth="11475" windowHeight="12330"/>
  </bookViews>
  <sheets>
    <sheet name="Comparison of Wages_Salaries" sheetId="1" r:id="rId1"/>
  </sheets>
  <calcPr calcId="145621" iterate="1"/>
</workbook>
</file>

<file path=xl/calcChain.xml><?xml version="1.0" encoding="utf-8"?>
<calcChain xmlns="http://schemas.openxmlformats.org/spreadsheetml/2006/main">
  <c r="E33" i="1" l="1"/>
  <c r="H36" i="1"/>
  <c r="G32" i="1"/>
  <c r="F32" i="1"/>
  <c r="E32" i="1"/>
  <c r="D32" i="1"/>
  <c r="G30" i="1"/>
  <c r="G35" i="1" s="1"/>
  <c r="F30" i="1"/>
  <c r="F35" i="1" s="1"/>
  <c r="E30" i="1"/>
  <c r="D30" i="1"/>
  <c r="D35" i="1" s="1"/>
  <c r="C30" i="1"/>
  <c r="G29" i="1"/>
  <c r="G34" i="1" s="1"/>
  <c r="E29" i="1"/>
  <c r="E34" i="1" s="1"/>
  <c r="D29" i="1"/>
  <c r="C29" i="1" s="1"/>
  <c r="G28" i="1"/>
  <c r="G33" i="1" s="1"/>
  <c r="F28" i="1"/>
  <c r="F33" i="1" s="1"/>
  <c r="E28" i="1"/>
  <c r="D28" i="1"/>
  <c r="G27" i="1"/>
  <c r="G31" i="1" s="1"/>
  <c r="F27" i="1"/>
  <c r="F31" i="1" s="1"/>
  <c r="E27" i="1"/>
  <c r="D27" i="1"/>
  <c r="D31" i="1" s="1"/>
  <c r="G26" i="1"/>
  <c r="F26" i="1"/>
  <c r="E26" i="1"/>
  <c r="D26" i="1"/>
  <c r="C25" i="1"/>
  <c r="C24" i="1"/>
  <c r="C23" i="1"/>
  <c r="C22" i="1"/>
  <c r="G21" i="1"/>
  <c r="F21" i="1"/>
  <c r="E21" i="1"/>
  <c r="D21" i="1"/>
  <c r="C20" i="1"/>
  <c r="C19" i="1"/>
  <c r="C18" i="1"/>
  <c r="H21" i="1"/>
  <c r="C17" i="1"/>
  <c r="G16" i="1"/>
  <c r="F16" i="1"/>
  <c r="E16" i="1"/>
  <c r="D16" i="1"/>
  <c r="C15" i="1"/>
  <c r="C14" i="1"/>
  <c r="C13" i="1"/>
  <c r="C12" i="1"/>
  <c r="C16" i="1" s="1"/>
  <c r="G11" i="1"/>
  <c r="F11" i="1"/>
  <c r="E11" i="1"/>
  <c r="D11" i="1"/>
  <c r="C11" i="1" s="1"/>
  <c r="C10" i="1"/>
  <c r="C9" i="1"/>
  <c r="C8" i="1"/>
  <c r="H11" i="1"/>
  <c r="C7" i="1"/>
  <c r="C26" i="1" l="1"/>
  <c r="C28" i="1"/>
  <c r="D34" i="1"/>
  <c r="C34" i="1" s="1"/>
  <c r="C21" i="1"/>
  <c r="E31" i="1"/>
  <c r="C32" i="1"/>
  <c r="C27" i="1"/>
  <c r="G36" i="1"/>
  <c r="F36" i="1"/>
  <c r="D33" i="1"/>
  <c r="C33" i="1" s="1"/>
  <c r="E35" i="1"/>
  <c r="E36" i="1" s="1"/>
  <c r="C31" i="1"/>
  <c r="H16" i="1"/>
  <c r="H31" i="1"/>
  <c r="H26" i="1"/>
  <c r="C35" i="1" l="1"/>
  <c r="D36" i="1"/>
  <c r="C36" i="1" s="1"/>
</calcChain>
</file>

<file path=xl/sharedStrings.xml><?xml version="1.0" encoding="utf-8"?>
<sst xmlns="http://schemas.openxmlformats.org/spreadsheetml/2006/main" count="40" uniqueCount="16">
  <si>
    <t>Year</t>
  </si>
  <si>
    <t>Representation</t>
  </si>
  <si>
    <t>Total Pay</t>
  </si>
  <si>
    <t>Base Pay</t>
  </si>
  <si>
    <t xml:space="preserve">Overtime </t>
  </si>
  <si>
    <t>Incentive Pay</t>
  </si>
  <si>
    <t>Other Allowances</t>
  </si>
  <si>
    <t>FTEs</t>
  </si>
  <si>
    <t>MCP</t>
  </si>
  <si>
    <t>PWU</t>
  </si>
  <si>
    <t>SOCIETY</t>
  </si>
  <si>
    <t>Casual</t>
  </si>
  <si>
    <t>Total</t>
  </si>
  <si>
    <t>Society</t>
  </si>
  <si>
    <t>Hydro One Remote Communities Inc.</t>
  </si>
  <si>
    <t>Comparison of Wages and Salaries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</si>
</sst>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5" formatCode="&quot;$&quot;#,##0_);\(&quot;$&quot;#,##0\)"/>
    <numFmt numFmtId="164" formatCode="_(* #,##0_);_(* \(#,##0\);_(* &quot;-&quot;??_);_(@_)"/>
    <numFmt numFmtId="165" formatCode="0.0"/>
    <numFmt numFmtId="166" formatCode="_(* #,##0.0_);_(* \(#,##0.0\);_(* &quot;-&quot;??_);_(@_)"/>
    <numFmt numFmtId="167" formatCode="#,##0.0"/>
    <numFmt numFmtId="168" formatCode="mm/dd/yyyy"/>
    <numFmt numFmtId="169" formatCode="0\-0"/>
    <numFmt numFmtId="170" formatCode="_-* #,##0.00_-;\-* #,##0.00_-;_-* &quot;-&quot;??_-;_-@_-"/>
    <numFmt numFmtId="171" formatCode="_-&quot;$&quot;* #,##0.00_-;\-&quot;$&quot;* #,##0.00_-;_-&quot;$&quot;* &quot;-&quot;??_-;_-@_-"/>
    <numFmt numFmtId="172" formatCode="##\-#"/>
    <numFmt numFmtId="173" formatCode="&quot;£ &quot;#,##0.00;[Red]\-&quot;£ &quot;#,##0.00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26">
    <xf numFmtId="0" fontId="0" fillId="0" borderId="0"/>
    <xf numFmtId="166" fontId="20" fillId="0" borderId="0"/>
    <xf numFmtId="167" fontId="20" fillId="0" borderId="0"/>
    <xf numFmtId="166" fontId="20" fillId="0" borderId="0"/>
    <xf numFmtId="166" fontId="20" fillId="0" borderId="0"/>
    <xf numFmtId="166" fontId="20" fillId="0" borderId="0"/>
    <xf numFmtId="166" fontId="20" fillId="0" borderId="0"/>
    <xf numFmtId="168" fontId="20" fillId="0" borderId="0"/>
    <xf numFmtId="169" fontId="20" fillId="0" borderId="0"/>
    <xf numFmtId="168" fontId="20" fillId="0" borderId="0"/>
    <xf numFmtId="0" fontId="1" fillId="10" borderId="0" applyNumberFormat="0" applyBorder="0" applyAlignment="0" applyProtection="0"/>
    <xf numFmtId="0" fontId="21" fillId="33" borderId="0" applyNumberFormat="0" applyBorder="0" applyAlignment="0" applyProtection="0"/>
    <xf numFmtId="0" fontId="1" fillId="14" borderId="0" applyNumberFormat="0" applyBorder="0" applyAlignment="0" applyProtection="0"/>
    <xf numFmtId="0" fontId="21" fillId="34" borderId="0" applyNumberFormat="0" applyBorder="0" applyAlignment="0" applyProtection="0"/>
    <xf numFmtId="0" fontId="1" fillId="18" borderId="0" applyNumberFormat="0" applyBorder="0" applyAlignment="0" applyProtection="0"/>
    <xf numFmtId="0" fontId="21" fillId="35" borderId="0" applyNumberFormat="0" applyBorder="0" applyAlignment="0" applyProtection="0"/>
    <xf numFmtId="0" fontId="1" fillId="22" borderId="0" applyNumberFormat="0" applyBorder="0" applyAlignment="0" applyProtection="0"/>
    <xf numFmtId="0" fontId="21" fillId="36" borderId="0" applyNumberFormat="0" applyBorder="0" applyAlignment="0" applyProtection="0"/>
    <xf numFmtId="0" fontId="1" fillId="26" borderId="0" applyNumberFormat="0" applyBorder="0" applyAlignment="0" applyProtection="0"/>
    <xf numFmtId="0" fontId="21" fillId="37" borderId="0" applyNumberFormat="0" applyBorder="0" applyAlignment="0" applyProtection="0"/>
    <xf numFmtId="0" fontId="1" fillId="30" borderId="0" applyNumberFormat="0" applyBorder="0" applyAlignment="0" applyProtection="0"/>
    <xf numFmtId="0" fontId="21" fillId="38" borderId="0" applyNumberFormat="0" applyBorder="0" applyAlignment="0" applyProtection="0"/>
    <xf numFmtId="0" fontId="1" fillId="11" borderId="0" applyNumberFormat="0" applyBorder="0" applyAlignment="0" applyProtection="0"/>
    <xf numFmtId="0" fontId="21" fillId="39" borderId="0" applyNumberFormat="0" applyBorder="0" applyAlignment="0" applyProtection="0"/>
    <xf numFmtId="0" fontId="1" fillId="15" borderId="0" applyNumberFormat="0" applyBorder="0" applyAlignment="0" applyProtection="0"/>
    <xf numFmtId="0" fontId="21" fillId="40" borderId="0" applyNumberFormat="0" applyBorder="0" applyAlignment="0" applyProtection="0"/>
    <xf numFmtId="0" fontId="1" fillId="19" borderId="0" applyNumberFormat="0" applyBorder="0" applyAlignment="0" applyProtection="0"/>
    <xf numFmtId="0" fontId="21" fillId="41" borderId="0" applyNumberFormat="0" applyBorder="0" applyAlignment="0" applyProtection="0"/>
    <xf numFmtId="0" fontId="1" fillId="23" borderId="0" applyNumberFormat="0" applyBorder="0" applyAlignment="0" applyProtection="0"/>
    <xf numFmtId="0" fontId="21" fillId="36" borderId="0" applyNumberFormat="0" applyBorder="0" applyAlignment="0" applyProtection="0"/>
    <xf numFmtId="0" fontId="1" fillId="27" borderId="0" applyNumberFormat="0" applyBorder="0" applyAlignment="0" applyProtection="0"/>
    <xf numFmtId="0" fontId="21" fillId="39" borderId="0" applyNumberFormat="0" applyBorder="0" applyAlignment="0" applyProtection="0"/>
    <xf numFmtId="0" fontId="1" fillId="31" borderId="0" applyNumberFormat="0" applyBorder="0" applyAlignment="0" applyProtection="0"/>
    <xf numFmtId="0" fontId="21" fillId="42" borderId="0" applyNumberFormat="0" applyBorder="0" applyAlignment="0" applyProtection="0"/>
    <xf numFmtId="0" fontId="17" fillId="12" borderId="0" applyNumberFormat="0" applyBorder="0" applyAlignment="0" applyProtection="0"/>
    <xf numFmtId="0" fontId="22" fillId="43" borderId="0" applyNumberFormat="0" applyBorder="0" applyAlignment="0" applyProtection="0"/>
    <xf numFmtId="0" fontId="17" fillId="16" borderId="0" applyNumberFormat="0" applyBorder="0" applyAlignment="0" applyProtection="0"/>
    <xf numFmtId="0" fontId="22" fillId="40" borderId="0" applyNumberFormat="0" applyBorder="0" applyAlignment="0" applyProtection="0"/>
    <xf numFmtId="0" fontId="17" fillId="20" borderId="0" applyNumberFormat="0" applyBorder="0" applyAlignment="0" applyProtection="0"/>
    <xf numFmtId="0" fontId="22" fillId="41" borderId="0" applyNumberFormat="0" applyBorder="0" applyAlignment="0" applyProtection="0"/>
    <xf numFmtId="0" fontId="17" fillId="24" borderId="0" applyNumberFormat="0" applyBorder="0" applyAlignment="0" applyProtection="0"/>
    <xf numFmtId="0" fontId="22" fillId="44" borderId="0" applyNumberFormat="0" applyBorder="0" applyAlignment="0" applyProtection="0"/>
    <xf numFmtId="0" fontId="17" fillId="28" borderId="0" applyNumberFormat="0" applyBorder="0" applyAlignment="0" applyProtection="0"/>
    <xf numFmtId="0" fontId="22" fillId="45" borderId="0" applyNumberFormat="0" applyBorder="0" applyAlignment="0" applyProtection="0"/>
    <xf numFmtId="0" fontId="17" fillId="32" borderId="0" applyNumberFormat="0" applyBorder="0" applyAlignment="0" applyProtection="0"/>
    <xf numFmtId="0" fontId="22" fillId="46" borderId="0" applyNumberFormat="0" applyBorder="0" applyAlignment="0" applyProtection="0"/>
    <xf numFmtId="0" fontId="17" fillId="9" borderId="0" applyNumberFormat="0" applyBorder="0" applyAlignment="0" applyProtection="0"/>
    <xf numFmtId="0" fontId="22" fillId="47" borderId="0" applyNumberFormat="0" applyBorder="0" applyAlignment="0" applyProtection="0"/>
    <xf numFmtId="0" fontId="17" fillId="13" borderId="0" applyNumberFormat="0" applyBorder="0" applyAlignment="0" applyProtection="0"/>
    <xf numFmtId="0" fontId="22" fillId="48" borderId="0" applyNumberFormat="0" applyBorder="0" applyAlignment="0" applyProtection="0"/>
    <xf numFmtId="0" fontId="17" fillId="17" borderId="0" applyNumberFormat="0" applyBorder="0" applyAlignment="0" applyProtection="0"/>
    <xf numFmtId="0" fontId="22" fillId="49" borderId="0" applyNumberFormat="0" applyBorder="0" applyAlignment="0" applyProtection="0"/>
    <xf numFmtId="0" fontId="17" fillId="21" borderId="0" applyNumberFormat="0" applyBorder="0" applyAlignment="0" applyProtection="0"/>
    <xf numFmtId="0" fontId="22" fillId="44" borderId="0" applyNumberFormat="0" applyBorder="0" applyAlignment="0" applyProtection="0"/>
    <xf numFmtId="0" fontId="17" fillId="25" borderId="0" applyNumberFormat="0" applyBorder="0" applyAlignment="0" applyProtection="0"/>
    <xf numFmtId="0" fontId="22" fillId="45" borderId="0" applyNumberFormat="0" applyBorder="0" applyAlignment="0" applyProtection="0"/>
    <xf numFmtId="0" fontId="17" fillId="29" borderId="0" applyNumberFormat="0" applyBorder="0" applyAlignment="0" applyProtection="0"/>
    <xf numFmtId="0" fontId="22" fillId="50" borderId="0" applyNumberFormat="0" applyBorder="0" applyAlignment="0" applyProtection="0"/>
    <xf numFmtId="0" fontId="7" fillId="3" borderId="0" applyNumberFormat="0" applyBorder="0" applyAlignment="0" applyProtection="0"/>
    <xf numFmtId="0" fontId="23" fillId="34" borderId="0" applyNumberFormat="0" applyBorder="0" applyAlignment="0" applyProtection="0"/>
    <xf numFmtId="0" fontId="11" fillId="6" borderId="4" applyNumberFormat="0" applyAlignment="0" applyProtection="0"/>
    <xf numFmtId="0" fontId="24" fillId="51" borderId="14" applyNumberFormat="0" applyAlignment="0" applyProtection="0"/>
    <xf numFmtId="0" fontId="13" fillId="7" borderId="7" applyNumberFormat="0" applyAlignment="0" applyProtection="0"/>
    <xf numFmtId="0" fontId="25" fillId="52" borderId="15" applyNumberFormat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5" fontId="20" fillId="0" borderId="0" applyFont="0" applyFill="0" applyBorder="0" applyAlignment="0" applyProtection="0"/>
    <xf numFmtId="14" fontId="20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2" fontId="20" fillId="0" borderId="0" applyFont="0" applyFill="0" applyBorder="0" applyAlignment="0" applyProtection="0"/>
    <xf numFmtId="0" fontId="6" fillId="2" borderId="0" applyNumberFormat="0" applyBorder="0" applyAlignment="0" applyProtection="0"/>
    <xf numFmtId="0" fontId="27" fillId="35" borderId="0" applyNumberFormat="0" applyBorder="0" applyAlignment="0" applyProtection="0"/>
    <xf numFmtId="38" fontId="28" fillId="53" borderId="0" applyNumberFormat="0" applyBorder="0" applyAlignment="0" applyProtection="0"/>
    <xf numFmtId="0" fontId="3" fillId="0" borderId="1" applyNumberFormat="0" applyFill="0" applyAlignment="0" applyProtection="0"/>
    <xf numFmtId="0" fontId="29" fillId="0" borderId="16" applyNumberFormat="0" applyFill="0" applyAlignment="0" applyProtection="0"/>
    <xf numFmtId="0" fontId="4" fillId="0" borderId="2" applyNumberFormat="0" applyFill="0" applyAlignment="0" applyProtection="0"/>
    <xf numFmtId="0" fontId="30" fillId="0" borderId="17" applyNumberFormat="0" applyFill="0" applyAlignment="0" applyProtection="0"/>
    <xf numFmtId="0" fontId="5" fillId="0" borderId="3" applyNumberFormat="0" applyFill="0" applyAlignment="0" applyProtection="0"/>
    <xf numFmtId="0" fontId="31" fillId="0" borderId="18" applyNumberFormat="0" applyFill="0" applyAlignment="0" applyProtection="0"/>
    <xf numFmtId="0" fontId="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0" fontId="28" fillId="54" borderId="10" applyNumberFormat="0" applyBorder="0" applyAlignment="0" applyProtection="0"/>
    <xf numFmtId="0" fontId="9" fillId="5" borderId="4" applyNumberFormat="0" applyAlignment="0" applyProtection="0"/>
    <xf numFmtId="0" fontId="32" fillId="38" borderId="14" applyNumberFormat="0" applyAlignment="0" applyProtection="0"/>
    <xf numFmtId="0" fontId="12" fillId="0" borderId="6" applyNumberFormat="0" applyFill="0" applyAlignment="0" applyProtection="0"/>
    <xf numFmtId="0" fontId="33" fillId="0" borderId="19" applyNumberFormat="0" applyFill="0" applyAlignment="0" applyProtection="0"/>
    <xf numFmtId="172" fontId="20" fillId="0" borderId="0"/>
    <xf numFmtId="164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0" fontId="8" fillId="4" borderId="0" applyNumberFormat="0" applyBorder="0" applyAlignment="0" applyProtection="0"/>
    <xf numFmtId="0" fontId="34" fillId="55" borderId="0" applyNumberFormat="0" applyBorder="0" applyAlignment="0" applyProtection="0"/>
    <xf numFmtId="173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8" borderId="8" applyNumberFormat="0" applyFont="0" applyAlignment="0" applyProtection="0"/>
    <xf numFmtId="0" fontId="20" fillId="56" borderId="20" applyNumberFormat="0" applyFont="0" applyAlignment="0" applyProtection="0"/>
    <xf numFmtId="0" fontId="10" fillId="6" borderId="5" applyNumberFormat="0" applyAlignment="0" applyProtection="0"/>
    <xf numFmtId="0" fontId="35" fillId="51" borderId="21" applyNumberFormat="0" applyAlignment="0" applyProtection="0"/>
    <xf numFmtId="10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37" fillId="0" borderId="22" applyNumberFormat="0" applyFill="0" applyAlignment="0" applyProtection="0"/>
    <xf numFmtId="0" fontId="14" fillId="0" borderId="0" applyNumberFormat="0" applyFill="0" applyBorder="0" applyAlignment="0" applyProtection="0"/>
    <xf numFmtId="0" fontId="38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0" fontId="19" fillId="0" borderId="10" xfId="0" applyFont="1" applyFill="1" applyBorder="1"/>
    <xf numFmtId="164" fontId="19" fillId="0" borderId="10" xfId="0" applyNumberFormat="1" applyFont="1" applyFill="1" applyBorder="1"/>
    <xf numFmtId="3" fontId="19" fillId="0" borderId="10" xfId="0" applyNumberFormat="1" applyFont="1" applyBorder="1"/>
    <xf numFmtId="1" fontId="19" fillId="0" borderId="10" xfId="0" applyNumberFormat="1" applyFont="1" applyFill="1" applyBorder="1"/>
    <xf numFmtId="0" fontId="18" fillId="0" borderId="10" xfId="0" applyFont="1" applyFill="1" applyBorder="1"/>
    <xf numFmtId="164" fontId="18" fillId="0" borderId="10" xfId="0" applyNumberFormat="1" applyFont="1" applyFill="1" applyBorder="1"/>
    <xf numFmtId="0" fontId="18" fillId="0" borderId="10" xfId="0" applyFont="1" applyFill="1" applyBorder="1" applyAlignment="1">
      <alignment horizontal="center"/>
    </xf>
    <xf numFmtId="3" fontId="19" fillId="0" borderId="10" xfId="0" applyNumberFormat="1" applyFont="1" applyFill="1" applyBorder="1"/>
    <xf numFmtId="3" fontId="18" fillId="0" borderId="10" xfId="0" applyNumberFormat="1" applyFont="1" applyFill="1" applyBorder="1"/>
    <xf numFmtId="165" fontId="19" fillId="0" borderId="10" xfId="0" applyNumberFormat="1" applyFont="1" applyFill="1" applyBorder="1" applyAlignment="1">
      <alignment horizontal="center"/>
    </xf>
    <xf numFmtId="165" fontId="18" fillId="0" borderId="10" xfId="0" applyNumberFormat="1" applyFont="1" applyFill="1" applyBorder="1" applyAlignment="1">
      <alignment horizontal="center"/>
    </xf>
    <xf numFmtId="0" fontId="18" fillId="0" borderId="10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39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18" fillId="0" borderId="10" xfId="0" applyFont="1" applyFill="1" applyBorder="1" applyAlignment="1">
      <alignment horizontal="center" vertical="center" wrapText="1"/>
    </xf>
  </cellXfs>
  <cellStyles count="126">
    <cellStyle name="$" xfId="1"/>
    <cellStyle name="$.00" xfId="2"/>
    <cellStyle name="$_9. Rev2Cost_GDPIPI" xfId="3"/>
    <cellStyle name="$_lists" xfId="4"/>
    <cellStyle name="$_lists_4. Current Monthly Fixed Charge" xfId="5"/>
    <cellStyle name="$_Sheet4" xfId="6"/>
    <cellStyle name="$M" xfId="7"/>
    <cellStyle name="$M.00" xfId="8"/>
    <cellStyle name="$M_9. Rev2Cost_GDPIPI" xfId="9"/>
    <cellStyle name="20% - Accent1 2" xfId="10"/>
    <cellStyle name="20% - Accent1 3" xfId="11"/>
    <cellStyle name="20% - Accent2 2" xfId="12"/>
    <cellStyle name="20% - Accent2 3" xfId="13"/>
    <cellStyle name="20% - Accent3 2" xfId="14"/>
    <cellStyle name="20% - Accent3 3" xfId="15"/>
    <cellStyle name="20% - Accent4 2" xfId="16"/>
    <cellStyle name="20% - Accent4 3" xfId="17"/>
    <cellStyle name="20% - Accent5 2" xfId="18"/>
    <cellStyle name="20% - Accent5 3" xfId="19"/>
    <cellStyle name="20% - Accent6 2" xfId="20"/>
    <cellStyle name="20% - Accent6 3" xfId="21"/>
    <cellStyle name="40% - Accent1 2" xfId="22"/>
    <cellStyle name="40% - Accent1 3" xfId="23"/>
    <cellStyle name="40% - Accent2 2" xfId="24"/>
    <cellStyle name="40% - Accent2 3" xfId="25"/>
    <cellStyle name="40% - Accent3 2" xfId="26"/>
    <cellStyle name="40% - Accent3 3" xfId="27"/>
    <cellStyle name="40% - Accent4 2" xfId="28"/>
    <cellStyle name="40% - Accent4 3" xfId="29"/>
    <cellStyle name="40% - Accent5 2" xfId="30"/>
    <cellStyle name="40% - Accent5 3" xfId="31"/>
    <cellStyle name="40% - Accent6 2" xfId="32"/>
    <cellStyle name="40% - Accent6 3" xfId="33"/>
    <cellStyle name="60% - Accent1 2" xfId="34"/>
    <cellStyle name="60% - Accent1 3" xfId="35"/>
    <cellStyle name="60% - Accent2 2" xfId="36"/>
    <cellStyle name="60% - Accent2 3" xfId="37"/>
    <cellStyle name="60% - Accent3 2" xfId="38"/>
    <cellStyle name="60% - Accent3 3" xfId="39"/>
    <cellStyle name="60% - Accent4 2" xfId="40"/>
    <cellStyle name="60% - Accent4 3" xfId="41"/>
    <cellStyle name="60% - Accent5 2" xfId="42"/>
    <cellStyle name="60% - Accent5 3" xfId="43"/>
    <cellStyle name="60% - Accent6 2" xfId="44"/>
    <cellStyle name="60% - Accent6 3" xfId="45"/>
    <cellStyle name="Accent1 2" xfId="46"/>
    <cellStyle name="Accent1 3" xfId="47"/>
    <cellStyle name="Accent2 2" xfId="48"/>
    <cellStyle name="Accent2 3" xfId="49"/>
    <cellStyle name="Accent3 2" xfId="50"/>
    <cellStyle name="Accent3 3" xfId="51"/>
    <cellStyle name="Accent4 2" xfId="52"/>
    <cellStyle name="Accent4 3" xfId="53"/>
    <cellStyle name="Accent5 2" xfId="54"/>
    <cellStyle name="Accent5 3" xfId="55"/>
    <cellStyle name="Accent6 2" xfId="56"/>
    <cellStyle name="Accent6 3" xfId="57"/>
    <cellStyle name="Bad 2" xfId="58"/>
    <cellStyle name="Bad 3" xfId="59"/>
    <cellStyle name="Calculation 2" xfId="60"/>
    <cellStyle name="Calculation 3" xfId="61"/>
    <cellStyle name="Check Cell 2" xfId="62"/>
    <cellStyle name="Check Cell 3" xfId="63"/>
    <cellStyle name="Comma 2" xfId="64"/>
    <cellStyle name="Comma 3" xfId="65"/>
    <cellStyle name="Comma 3 2" xfId="66"/>
    <cellStyle name="Comma 4" xfId="67"/>
    <cellStyle name="Comma 5" xfId="68"/>
    <cellStyle name="Comma0" xfId="69"/>
    <cellStyle name="Currency 2" xfId="70"/>
    <cellStyle name="Currency 3" xfId="71"/>
    <cellStyle name="Currency 4" xfId="72"/>
    <cellStyle name="Currency0" xfId="73"/>
    <cellStyle name="Date" xfId="74"/>
    <cellStyle name="Explanatory Text 2" xfId="75"/>
    <cellStyle name="Explanatory Text 3" xfId="76"/>
    <cellStyle name="Fixed" xfId="77"/>
    <cellStyle name="Good 2" xfId="78"/>
    <cellStyle name="Good 3" xfId="79"/>
    <cellStyle name="Grey" xfId="80"/>
    <cellStyle name="Heading 1 2" xfId="81"/>
    <cellStyle name="Heading 1 3" xfId="82"/>
    <cellStyle name="Heading 2 2" xfId="83"/>
    <cellStyle name="Heading 2 3" xfId="84"/>
    <cellStyle name="Heading 3 2" xfId="85"/>
    <cellStyle name="Heading 3 3" xfId="86"/>
    <cellStyle name="Heading 4 2" xfId="87"/>
    <cellStyle name="Heading 4 3" xfId="88"/>
    <cellStyle name="Input [yellow]" xfId="89"/>
    <cellStyle name="Input 2" xfId="90"/>
    <cellStyle name="Input 3" xfId="91"/>
    <cellStyle name="Linked Cell 2" xfId="92"/>
    <cellStyle name="Linked Cell 3" xfId="93"/>
    <cellStyle name="M" xfId="94"/>
    <cellStyle name="M.00" xfId="95"/>
    <cellStyle name="M_9. Rev2Cost_GDPIPI" xfId="96"/>
    <cellStyle name="M_lists" xfId="97"/>
    <cellStyle name="M_lists_4. Current Monthly Fixed Charge" xfId="98"/>
    <cellStyle name="M_Sheet4" xfId="99"/>
    <cellStyle name="Neutral 2" xfId="100"/>
    <cellStyle name="Neutral 3" xfId="101"/>
    <cellStyle name="Normal" xfId="0" builtinId="0"/>
    <cellStyle name="Normal - Style1" xfId="102"/>
    <cellStyle name="Normal 2" xfId="103"/>
    <cellStyle name="Normal 3" xfId="104"/>
    <cellStyle name="Normal 4" xfId="105"/>
    <cellStyle name="Normal 5" xfId="106"/>
    <cellStyle name="Normal 5 2" xfId="107"/>
    <cellStyle name="Normal 6" xfId="108"/>
    <cellStyle name="Normal 7" xfId="109"/>
    <cellStyle name="Note 2" xfId="110"/>
    <cellStyle name="Note 3" xfId="111"/>
    <cellStyle name="Output 2" xfId="112"/>
    <cellStyle name="Output 3" xfId="113"/>
    <cellStyle name="Percent [2]" xfId="114"/>
    <cellStyle name="Percent 2" xfId="115"/>
    <cellStyle name="Percent 3" xfId="116"/>
    <cellStyle name="Percent 3 2" xfId="117"/>
    <cellStyle name="Percent 4" xfId="118"/>
    <cellStyle name="Percent 5" xfId="119"/>
    <cellStyle name="Title 2" xfId="120"/>
    <cellStyle name="Title 3" xfId="121"/>
    <cellStyle name="Total 2" xfId="122"/>
    <cellStyle name="Total 3" xfId="123"/>
    <cellStyle name="Warning Text 2" xfId="124"/>
    <cellStyle name="Warning Text 3" xfId="1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H36"/>
  <sheetViews>
    <sheetView tabSelected="1" zoomScale="110" zoomScaleNormal="110" workbookViewId="0">
      <selection activeCell="K14" sqref="K14"/>
    </sheetView>
  </sheetViews>
  <sheetFormatPr defaultColWidth="4.85546875" defaultRowHeight="15" x14ac:dyDescent="0.25"/>
  <cols>
    <col min="1" max="1" width="5" bestFit="1" customWidth="1"/>
    <col min="2" max="2" width="13.7109375" bestFit="1" customWidth="1"/>
    <col min="3" max="4" width="12.5703125" bestFit="1" customWidth="1"/>
    <col min="5" max="5" width="11.140625" bestFit="1" customWidth="1"/>
    <col min="6" max="6" width="12.140625" bestFit="1" customWidth="1"/>
    <col min="7" max="7" width="16" bestFit="1" customWidth="1"/>
    <col min="8" max="8" width="10.7109375" style="1" bestFit="1" customWidth="1"/>
  </cols>
  <sheetData>
    <row r="2" spans="1:8" ht="15.75" x14ac:dyDescent="0.25">
      <c r="A2" s="18" t="s">
        <v>14</v>
      </c>
      <c r="B2" s="19"/>
      <c r="C2" s="19"/>
      <c r="D2" s="19"/>
      <c r="E2" s="19"/>
      <c r="F2" s="19"/>
      <c r="G2" s="19"/>
      <c r="H2" s="19"/>
    </row>
    <row r="3" spans="1:8" ht="15.75" x14ac:dyDescent="0.25">
      <c r="A3" s="18" t="s">
        <v>15</v>
      </c>
      <c r="B3" s="19"/>
      <c r="C3" s="19"/>
      <c r="D3" s="19"/>
      <c r="E3" s="19"/>
      <c r="F3" s="19"/>
      <c r="G3" s="19"/>
      <c r="H3" s="19"/>
    </row>
    <row r="6" spans="1:8" x14ac:dyDescent="0.25">
      <c r="A6" s="20" t="s">
        <v>0</v>
      </c>
      <c r="B6" s="13" t="s">
        <v>1</v>
      </c>
      <c r="C6" s="20" t="s">
        <v>2</v>
      </c>
      <c r="D6" s="20" t="s">
        <v>3</v>
      </c>
      <c r="E6" s="20" t="s">
        <v>4</v>
      </c>
      <c r="F6" s="13" t="s">
        <v>5</v>
      </c>
      <c r="G6" s="13" t="s">
        <v>6</v>
      </c>
      <c r="H6" s="13" t="s">
        <v>7</v>
      </c>
    </row>
    <row r="7" spans="1:8" x14ac:dyDescent="0.25">
      <c r="A7" s="15">
        <v>2013</v>
      </c>
      <c r="B7" s="2" t="s">
        <v>8</v>
      </c>
      <c r="C7" s="3">
        <f t="shared" ref="C7:C15" si="0">SUM(D7:G7)</f>
        <v>704673.18</v>
      </c>
      <c r="D7" s="4">
        <v>621241.52</v>
      </c>
      <c r="E7" s="4">
        <v>0</v>
      </c>
      <c r="F7" s="4">
        <v>55500</v>
      </c>
      <c r="G7" s="4">
        <v>27931.66</v>
      </c>
      <c r="H7" s="11">
        <v>5</v>
      </c>
    </row>
    <row r="8" spans="1:8" x14ac:dyDescent="0.25">
      <c r="A8" s="16"/>
      <c r="B8" s="2" t="s">
        <v>9</v>
      </c>
      <c r="C8" s="3">
        <f t="shared" si="0"/>
        <v>3968794.379999999</v>
      </c>
      <c r="D8" s="4">
        <v>2942923.37</v>
      </c>
      <c r="E8" s="4">
        <v>867611.45999999903</v>
      </c>
      <c r="F8" s="5">
        <v>0</v>
      </c>
      <c r="G8" s="4">
        <v>158259.55000000002</v>
      </c>
      <c r="H8" s="11">
        <v>33.46</v>
      </c>
    </row>
    <row r="9" spans="1:8" x14ac:dyDescent="0.25">
      <c r="A9" s="16"/>
      <c r="B9" s="2" t="s">
        <v>10</v>
      </c>
      <c r="C9" s="3">
        <f t="shared" si="0"/>
        <v>1406944.3</v>
      </c>
      <c r="D9" s="4">
        <v>1271554.3</v>
      </c>
      <c r="E9" s="4">
        <v>101745.95999999999</v>
      </c>
      <c r="F9" s="5">
        <v>0</v>
      </c>
      <c r="G9" s="4">
        <v>33644.04</v>
      </c>
      <c r="H9" s="11">
        <v>13.49</v>
      </c>
    </row>
    <row r="10" spans="1:8" x14ac:dyDescent="0.25">
      <c r="A10" s="16"/>
      <c r="B10" s="2" t="s">
        <v>11</v>
      </c>
      <c r="C10" s="3">
        <f>SUM(D10:G10)</f>
        <v>973414.07000000007</v>
      </c>
      <c r="D10" s="4">
        <v>561241.94999999995</v>
      </c>
      <c r="E10" s="4">
        <v>319927.32</v>
      </c>
      <c r="F10" s="5">
        <v>0</v>
      </c>
      <c r="G10" s="4">
        <v>92244.800000000003</v>
      </c>
      <c r="H10" s="11">
        <v>6.379999999999999</v>
      </c>
    </row>
    <row r="11" spans="1:8" x14ac:dyDescent="0.25">
      <c r="A11" s="17"/>
      <c r="B11" s="6" t="s">
        <v>12</v>
      </c>
      <c r="C11" s="7">
        <f t="shared" si="0"/>
        <v>7053825.9299999997</v>
      </c>
      <c r="D11" s="7">
        <f>SUM(D7:D10)</f>
        <v>5396961.1400000006</v>
      </c>
      <c r="E11" s="7">
        <f>SUM(E7:E10)</f>
        <v>1289284.7399999991</v>
      </c>
      <c r="F11" s="7">
        <f>SUM(F7:F10)</f>
        <v>55500</v>
      </c>
      <c r="G11" s="7">
        <f>SUM(G7:G10)</f>
        <v>312080.05000000005</v>
      </c>
      <c r="H11" s="12">
        <f>SUM(H7:H10)</f>
        <v>58.33</v>
      </c>
    </row>
    <row r="12" spans="1:8" x14ac:dyDescent="0.25">
      <c r="A12" s="15">
        <v>2014</v>
      </c>
      <c r="B12" s="2" t="s">
        <v>8</v>
      </c>
      <c r="C12" s="3">
        <f t="shared" si="0"/>
        <v>741678.48</v>
      </c>
      <c r="D12" s="4">
        <v>609247.73</v>
      </c>
      <c r="E12" s="4">
        <v>0</v>
      </c>
      <c r="F12" s="4">
        <v>71289</v>
      </c>
      <c r="G12" s="4">
        <v>61141.75</v>
      </c>
      <c r="H12" s="11">
        <v>5</v>
      </c>
    </row>
    <row r="13" spans="1:8" x14ac:dyDescent="0.25">
      <c r="A13" s="16"/>
      <c r="B13" s="2" t="s">
        <v>9</v>
      </c>
      <c r="C13" s="3">
        <f t="shared" si="0"/>
        <v>3820037.4899999993</v>
      </c>
      <c r="D13" s="4">
        <v>2898130.6199999996</v>
      </c>
      <c r="E13" s="4">
        <v>769506.74</v>
      </c>
      <c r="F13" s="5">
        <v>0</v>
      </c>
      <c r="G13" s="4">
        <v>152400.13</v>
      </c>
      <c r="H13" s="11">
        <v>34.729999999999997</v>
      </c>
    </row>
    <row r="14" spans="1:8" x14ac:dyDescent="0.25">
      <c r="A14" s="16"/>
      <c r="B14" s="2" t="s">
        <v>13</v>
      </c>
      <c r="C14" s="3">
        <f t="shared" si="0"/>
        <v>1542898.04</v>
      </c>
      <c r="D14" s="4">
        <v>1334879.74</v>
      </c>
      <c r="E14" s="4">
        <v>152649.24000000002</v>
      </c>
      <c r="F14" s="5">
        <v>0</v>
      </c>
      <c r="G14" s="4">
        <v>55369.06</v>
      </c>
      <c r="H14" s="11">
        <v>11.89</v>
      </c>
    </row>
    <row r="15" spans="1:8" x14ac:dyDescent="0.25">
      <c r="A15" s="16"/>
      <c r="B15" s="2" t="s">
        <v>11</v>
      </c>
      <c r="C15" s="3">
        <f t="shared" si="0"/>
        <v>1069956.4099999999</v>
      </c>
      <c r="D15" s="4">
        <v>636356.68999999994</v>
      </c>
      <c r="E15" s="4">
        <v>338469.44</v>
      </c>
      <c r="F15" s="5">
        <v>0</v>
      </c>
      <c r="G15" s="4">
        <v>95130.280000000101</v>
      </c>
      <c r="H15" s="11">
        <v>7.06</v>
      </c>
    </row>
    <row r="16" spans="1:8" x14ac:dyDescent="0.25">
      <c r="A16" s="17"/>
      <c r="B16" s="6" t="s">
        <v>12</v>
      </c>
      <c r="C16" s="7">
        <f t="shared" ref="C16:H16" si="1">SUM(C12:C15)</f>
        <v>7174570.419999999</v>
      </c>
      <c r="D16" s="7">
        <f t="shared" si="1"/>
        <v>5478614.7799999993</v>
      </c>
      <c r="E16" s="7">
        <f t="shared" si="1"/>
        <v>1260625.42</v>
      </c>
      <c r="F16" s="7">
        <f t="shared" si="1"/>
        <v>71289</v>
      </c>
      <c r="G16" s="7">
        <f t="shared" si="1"/>
        <v>364041.22000000009</v>
      </c>
      <c r="H16" s="12">
        <f t="shared" si="1"/>
        <v>58.68</v>
      </c>
    </row>
    <row r="17" spans="1:8" x14ac:dyDescent="0.25">
      <c r="A17" s="15">
        <v>2015</v>
      </c>
      <c r="B17" s="2" t="s">
        <v>8</v>
      </c>
      <c r="C17" s="3">
        <f t="shared" ref="C17:C36" si="2">SUM(D17:G17)</f>
        <v>558677.03999999992</v>
      </c>
      <c r="D17" s="9">
        <v>464304.44</v>
      </c>
      <c r="E17" s="3">
        <v>0</v>
      </c>
      <c r="F17" s="9">
        <v>73000</v>
      </c>
      <c r="G17" s="9">
        <v>21372.6</v>
      </c>
      <c r="H17" s="11">
        <v>3</v>
      </c>
    </row>
    <row r="18" spans="1:8" x14ac:dyDescent="0.25">
      <c r="A18" s="16"/>
      <c r="B18" s="2" t="s">
        <v>9</v>
      </c>
      <c r="C18" s="3">
        <f t="shared" si="2"/>
        <v>3927010.2499999995</v>
      </c>
      <c r="D18" s="4">
        <v>2951082.3699999996</v>
      </c>
      <c r="E18" s="4">
        <v>809273.62</v>
      </c>
      <c r="F18" s="5">
        <v>0</v>
      </c>
      <c r="G18" s="4">
        <v>166654.25999999998</v>
      </c>
      <c r="H18" s="11">
        <v>33.11</v>
      </c>
    </row>
    <row r="19" spans="1:8" x14ac:dyDescent="0.25">
      <c r="A19" s="16"/>
      <c r="B19" s="2" t="s">
        <v>13</v>
      </c>
      <c r="C19" s="3">
        <f t="shared" si="2"/>
        <v>1778865.7599999998</v>
      </c>
      <c r="D19" s="4">
        <v>1502631.45</v>
      </c>
      <c r="E19" s="4">
        <v>206151.41</v>
      </c>
      <c r="F19" s="5">
        <v>0</v>
      </c>
      <c r="G19" s="4">
        <v>70082.899999999994</v>
      </c>
      <c r="H19" s="11">
        <v>14</v>
      </c>
    </row>
    <row r="20" spans="1:8" x14ac:dyDescent="0.25">
      <c r="A20" s="16"/>
      <c r="B20" s="2" t="s">
        <v>11</v>
      </c>
      <c r="C20" s="3">
        <f t="shared" si="2"/>
        <v>1056804.24</v>
      </c>
      <c r="D20" s="4">
        <v>646259.16</v>
      </c>
      <c r="E20" s="4">
        <v>327912.5</v>
      </c>
      <c r="F20" s="5">
        <v>0</v>
      </c>
      <c r="G20" s="4">
        <v>82632.58</v>
      </c>
      <c r="H20" s="11">
        <v>8.11</v>
      </c>
    </row>
    <row r="21" spans="1:8" x14ac:dyDescent="0.25">
      <c r="A21" s="17"/>
      <c r="B21" s="6" t="s">
        <v>12</v>
      </c>
      <c r="C21" s="7">
        <f t="shared" si="2"/>
        <v>7321357.29</v>
      </c>
      <c r="D21" s="7">
        <f>SUM(D17:D20)</f>
        <v>5564277.4199999999</v>
      </c>
      <c r="E21" s="7">
        <f>SUM(E17:E20)</f>
        <v>1343337.53</v>
      </c>
      <c r="F21" s="7">
        <f>SUM(F17:F20)</f>
        <v>73000</v>
      </c>
      <c r="G21" s="7">
        <f>SUM(G17:G20)</f>
        <v>340742.33999999997</v>
      </c>
      <c r="H21" s="12">
        <f>SUM(H17:H20)</f>
        <v>58.22</v>
      </c>
    </row>
    <row r="22" spans="1:8" x14ac:dyDescent="0.25">
      <c r="A22" s="15">
        <v>2016</v>
      </c>
      <c r="B22" s="2" t="s">
        <v>8</v>
      </c>
      <c r="C22" s="3">
        <f t="shared" si="2"/>
        <v>803739.54999999993</v>
      </c>
      <c r="D22" s="9">
        <v>683090.22</v>
      </c>
      <c r="E22" s="9">
        <v>0</v>
      </c>
      <c r="F22" s="9">
        <v>75570</v>
      </c>
      <c r="G22" s="9">
        <v>45079.33</v>
      </c>
      <c r="H22" s="11">
        <v>5</v>
      </c>
    </row>
    <row r="23" spans="1:8" x14ac:dyDescent="0.25">
      <c r="A23" s="16"/>
      <c r="B23" s="2" t="s">
        <v>9</v>
      </c>
      <c r="C23" s="3">
        <f t="shared" si="2"/>
        <v>4082770.88</v>
      </c>
      <c r="D23" s="9">
        <v>3049037.25</v>
      </c>
      <c r="E23" s="9">
        <v>811977.17</v>
      </c>
      <c r="F23" s="9">
        <v>0</v>
      </c>
      <c r="G23" s="9">
        <v>221756.46000000002</v>
      </c>
      <c r="H23" s="11">
        <v>35.51</v>
      </c>
    </row>
    <row r="24" spans="1:8" x14ac:dyDescent="0.25">
      <c r="A24" s="16"/>
      <c r="B24" s="2" t="s">
        <v>13</v>
      </c>
      <c r="C24" s="3">
        <f t="shared" si="2"/>
        <v>1801593.95</v>
      </c>
      <c r="D24" s="9">
        <v>1566327.87</v>
      </c>
      <c r="E24" s="9">
        <v>168552.65</v>
      </c>
      <c r="F24" s="9">
        <v>0</v>
      </c>
      <c r="G24" s="9">
        <v>66713.429999999993</v>
      </c>
      <c r="H24" s="11">
        <v>13</v>
      </c>
    </row>
    <row r="25" spans="1:8" x14ac:dyDescent="0.25">
      <c r="A25" s="16"/>
      <c r="B25" s="2" t="s">
        <v>11</v>
      </c>
      <c r="C25" s="3">
        <f t="shared" si="2"/>
        <v>1184315.8600000001</v>
      </c>
      <c r="D25" s="9">
        <v>729858.16</v>
      </c>
      <c r="E25" s="9">
        <v>350318.95</v>
      </c>
      <c r="F25" s="9">
        <v>0</v>
      </c>
      <c r="G25" s="9">
        <v>104138.75</v>
      </c>
      <c r="H25" s="11">
        <v>8.32</v>
      </c>
    </row>
    <row r="26" spans="1:8" x14ac:dyDescent="0.25">
      <c r="A26" s="17"/>
      <c r="B26" s="6" t="s">
        <v>12</v>
      </c>
      <c r="C26" s="10">
        <f t="shared" si="2"/>
        <v>7872420.2399999993</v>
      </c>
      <c r="D26" s="10">
        <f>SUM(D22:D25)</f>
        <v>6028313.5</v>
      </c>
      <c r="E26" s="10">
        <f>SUM(E22:E25)</f>
        <v>1330848.77</v>
      </c>
      <c r="F26" s="10">
        <f>SUM(F22:F25)</f>
        <v>75570</v>
      </c>
      <c r="G26" s="10">
        <f>SUM(G22:G25)</f>
        <v>437687.97000000003</v>
      </c>
      <c r="H26" s="12">
        <f>SUM(H22:H25)</f>
        <v>61.83</v>
      </c>
    </row>
    <row r="27" spans="1:8" x14ac:dyDescent="0.25">
      <c r="A27" s="14">
        <v>2017</v>
      </c>
      <c r="B27" s="2" t="s">
        <v>8</v>
      </c>
      <c r="C27" s="3">
        <f t="shared" si="2"/>
        <v>819814.34100000001</v>
      </c>
      <c r="D27" s="9">
        <f>D22*1.02</f>
        <v>696752.02439999999</v>
      </c>
      <c r="E27" s="9">
        <f>E22*1.02</f>
        <v>0</v>
      </c>
      <c r="F27" s="9">
        <f>F22*1.02</f>
        <v>77081.399999999994</v>
      </c>
      <c r="G27" s="9">
        <f>G22*1.02</f>
        <v>45980.916600000004</v>
      </c>
      <c r="H27" s="11">
        <v>5</v>
      </c>
    </row>
    <row r="28" spans="1:8" x14ac:dyDescent="0.25">
      <c r="A28" s="14"/>
      <c r="B28" s="2" t="s">
        <v>9</v>
      </c>
      <c r="C28" s="3">
        <f t="shared" si="2"/>
        <v>4123598.5888</v>
      </c>
      <c r="D28" s="4">
        <f>D23*1.01</f>
        <v>3079527.6225000001</v>
      </c>
      <c r="E28" s="4">
        <f>E23*1.01</f>
        <v>820096.94170000008</v>
      </c>
      <c r="F28" s="4">
        <f>F23*1.01</f>
        <v>0</v>
      </c>
      <c r="G28" s="4">
        <f>G23*1.01</f>
        <v>223974.02460000003</v>
      </c>
      <c r="H28" s="11">
        <v>33.700000000000003</v>
      </c>
    </row>
    <row r="29" spans="1:8" x14ac:dyDescent="0.25">
      <c r="A29" s="14"/>
      <c r="B29" s="2" t="s">
        <v>13</v>
      </c>
      <c r="C29" s="3">
        <f t="shared" si="2"/>
        <v>1810601.9197499999</v>
      </c>
      <c r="D29" s="4">
        <f>D24*1.005</f>
        <v>1574159.5093499999</v>
      </c>
      <c r="E29" s="4">
        <f>E24*1.005</f>
        <v>169395.41324999998</v>
      </c>
      <c r="F29" s="5">
        <v>0</v>
      </c>
      <c r="G29" s="9">
        <f>G24*1.005</f>
        <v>67046.997149999981</v>
      </c>
      <c r="H29" s="11">
        <v>14</v>
      </c>
    </row>
    <row r="30" spans="1:8" x14ac:dyDescent="0.25">
      <c r="A30" s="14"/>
      <c r="B30" s="2" t="s">
        <v>11</v>
      </c>
      <c r="C30" s="3">
        <f t="shared" si="2"/>
        <v>1196159.0186000001</v>
      </c>
      <c r="D30" s="4">
        <f>D25*1.01</f>
        <v>737156.74160000007</v>
      </c>
      <c r="E30" s="4">
        <f>E25*1.01</f>
        <v>353822.13949999999</v>
      </c>
      <c r="F30" s="4">
        <f>F25*1.01</f>
        <v>0</v>
      </c>
      <c r="G30" s="4">
        <f>G25*1.01</f>
        <v>105180.1375</v>
      </c>
      <c r="H30" s="11">
        <v>7.6000000000000005</v>
      </c>
    </row>
    <row r="31" spans="1:8" x14ac:dyDescent="0.25">
      <c r="A31" s="14"/>
      <c r="B31" s="6" t="s">
        <v>12</v>
      </c>
      <c r="C31" s="7">
        <f t="shared" si="2"/>
        <v>7950173.8681500005</v>
      </c>
      <c r="D31" s="7">
        <f>SUM(D27:D30)</f>
        <v>6087595.8978500003</v>
      </c>
      <c r="E31" s="7">
        <f>SUM(E27:E30)</f>
        <v>1343314.4944500001</v>
      </c>
      <c r="F31" s="7">
        <f>SUM(F27:F30)</f>
        <v>77081.399999999994</v>
      </c>
      <c r="G31" s="7">
        <f>SUM(G27:G30)</f>
        <v>442182.07585000008</v>
      </c>
      <c r="H31" s="12">
        <f>SUM(H27:H30)</f>
        <v>60.300000000000004</v>
      </c>
    </row>
    <row r="32" spans="1:8" x14ac:dyDescent="0.25">
      <c r="A32" s="14">
        <v>2018</v>
      </c>
      <c r="B32" s="2" t="s">
        <v>8</v>
      </c>
      <c r="C32" s="3">
        <f t="shared" si="2"/>
        <v>819814.34100000001</v>
      </c>
      <c r="D32" s="9">
        <f>D22*1.02</f>
        <v>696752.02439999999</v>
      </c>
      <c r="E32" s="9">
        <f>E22*1.02</f>
        <v>0</v>
      </c>
      <c r="F32" s="9">
        <f>F22*1.02</f>
        <v>77081.399999999994</v>
      </c>
      <c r="G32" s="9">
        <f>G22*1.02</f>
        <v>45980.916600000004</v>
      </c>
      <c r="H32" s="11">
        <v>5</v>
      </c>
    </row>
    <row r="33" spans="1:8" x14ac:dyDescent="0.25">
      <c r="A33" s="14"/>
      <c r="B33" s="2" t="s">
        <v>9</v>
      </c>
      <c r="C33" s="3">
        <f t="shared" si="2"/>
        <v>4164834.5746880001</v>
      </c>
      <c r="D33" s="4">
        <f>D28*1.01</f>
        <v>3110322.8987250002</v>
      </c>
      <c r="E33" s="4">
        <f>E28*1.01</f>
        <v>828297.91111700004</v>
      </c>
      <c r="F33" s="4">
        <f>F28*1.01</f>
        <v>0</v>
      </c>
      <c r="G33" s="4">
        <f>G28*1.01</f>
        <v>226213.76484600003</v>
      </c>
      <c r="H33" s="11">
        <v>33.700000000000003</v>
      </c>
    </row>
    <row r="34" spans="1:8" x14ac:dyDescent="0.25">
      <c r="A34" s="14"/>
      <c r="B34" s="2" t="s">
        <v>13</v>
      </c>
      <c r="C34" s="3">
        <f t="shared" si="2"/>
        <v>1819654.9293487498</v>
      </c>
      <c r="D34" s="4">
        <f>D29*1.005</f>
        <v>1582030.3068967499</v>
      </c>
      <c r="E34" s="4">
        <f>E29*1.005</f>
        <v>170242.39031624998</v>
      </c>
      <c r="F34" s="4">
        <v>0</v>
      </c>
      <c r="G34" s="9">
        <f>G29*1.005</f>
        <v>67382.232135749975</v>
      </c>
      <c r="H34" s="11">
        <v>14</v>
      </c>
    </row>
    <row r="35" spans="1:8" x14ac:dyDescent="0.25">
      <c r="A35" s="14"/>
      <c r="B35" s="2" t="s">
        <v>11</v>
      </c>
      <c r="C35" s="3">
        <f t="shared" si="2"/>
        <v>1208120.6087860002</v>
      </c>
      <c r="D35" s="4">
        <f>D30*1.01</f>
        <v>744528.30901600013</v>
      </c>
      <c r="E35" s="4">
        <f>E30*1.01</f>
        <v>357360.36089499999</v>
      </c>
      <c r="F35" s="4">
        <f>F30*1.01</f>
        <v>0</v>
      </c>
      <c r="G35" s="4">
        <f>G30*1.01</f>
        <v>106231.93887499999</v>
      </c>
      <c r="H35" s="11">
        <v>7.6000000000000005</v>
      </c>
    </row>
    <row r="36" spans="1:8" x14ac:dyDescent="0.25">
      <c r="A36" s="14"/>
      <c r="B36" s="6" t="s">
        <v>12</v>
      </c>
      <c r="C36" s="7">
        <f t="shared" si="2"/>
        <v>8012424.4538227515</v>
      </c>
      <c r="D36" s="7">
        <f>SUM(D32:D35)</f>
        <v>6133633.539037751</v>
      </c>
      <c r="E36" s="7">
        <f>SUM(E32:E35)</f>
        <v>1355900.66232825</v>
      </c>
      <c r="F36" s="7">
        <f>SUM(F32:F35)</f>
        <v>77081.399999999994</v>
      </c>
      <c r="G36" s="7">
        <f>SUM(G32:G35)</f>
        <v>445808.85245675</v>
      </c>
      <c r="H36" s="8">
        <f>SUM(H32:H35)</f>
        <v>60.300000000000004</v>
      </c>
    </row>
  </sheetData>
  <mergeCells count="8">
    <mergeCell ref="A2:H2"/>
    <mergeCell ref="A3:H3"/>
    <mergeCell ref="A32:A36"/>
    <mergeCell ref="A7:A11"/>
    <mergeCell ref="A12:A16"/>
    <mergeCell ref="A17:A21"/>
    <mergeCell ref="A22:A26"/>
    <mergeCell ref="A27:A31"/>
  </mergeCells>
  <printOptions horizontalCentered="1"/>
  <pageMargins left="0.7" right="0.7" top="0.75" bottom="0.75" header="0.3" footer="0.3"/>
  <pageSetup scale="96" orientation="portrait" r:id="rId1"/>
  <ignoredErrors>
    <ignoredError sqref="C7:H15 C37:H37" formulaRange="1"/>
    <ignoredError sqref="C16:H36" formula="1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egulatory Affairs Proceeding" ma:contentTypeID="0x01010061EC7F66509FFD4DA0B1B261A86BE77300E5F08829179C5F46A38FF1F3C706465A" ma:contentTypeVersion="19" ma:contentTypeDescription="Meta data that will be applied to all documents added to the proceeding document folder" ma:contentTypeScope="" ma:versionID="f077e969eab09219d11ce254b795fe55">
  <xsd:schema xmlns:xsd="http://www.w3.org/2001/XMLSchema" xmlns:xs="http://www.w3.org/2001/XMLSchema" xmlns:p="http://schemas.microsoft.com/office/2006/metadata/properties" xmlns:ns2="f9175001-c430-4d57-adde-c1c10539e919" xmlns:ns3="ea909525-6dd5-47d7-9eed-71e77e5cedc6" xmlns:ns4="f0af1d65-dfd0-4b99-b523-def3a954563f" xmlns:ns5="31a38067-a042-4e0e-9037-517587b10700" targetNamespace="http://schemas.microsoft.com/office/2006/metadata/properties" ma:root="true" ma:fieldsID="98b88e1e5a3211beaa9f426f89661ea3" ns2:_="" ns3:_="" ns4:_="" ns5:_="">
    <xsd:import namespace="f9175001-c430-4d57-adde-c1c10539e919"/>
    <xsd:import namespace="ea909525-6dd5-47d7-9eed-71e77e5cedc6"/>
    <xsd:import namespace="f0af1d65-dfd0-4b99-b523-def3a954563f"/>
    <xsd:import namespace="31a38067-a042-4e0e-9037-517587b10700"/>
    <xsd:element name="properties">
      <xsd:complexType>
        <xsd:sequence>
          <xsd:element name="documentManagement">
            <xsd:complexType>
              <xsd:all>
                <xsd:element ref="ns2:Applicant" minOccurs="0"/>
                <xsd:element ref="ns2:Case_x0020_Number_x002f_Docket_x0020_Number" minOccurs="0"/>
                <xsd:element ref="ns2:Case_x0020_Type" minOccurs="0"/>
                <xsd:element ref="ns2:Document_x0020_Type" minOccurs="0"/>
                <xsd:element ref="ns2:Issue_x0020_Date" minOccurs="0"/>
                <xsd:element ref="ns2:Jurisdiction" minOccurs="0"/>
                <xsd:element ref="ns3:Authoring_x0020_Party" minOccurs="0"/>
                <xsd:element ref="ns3:Filing_x0020_Status" minOccurs="0"/>
                <xsd:element ref="ns4:Hydro_x0020_One_x0020_Data_x0020_Classification" minOccurs="0"/>
                <xsd:element ref="ns5:RA_x0020_Conta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Applicant" ma:index="8" nillable="true" ma:displayName="Applicant" ma:default="Hydro One Networks" ma:description="Applicant(s) for the case" ma:internalName="Applicant" ma:requiredMultiChoice="tru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"/>
                        <xsd:enumeration value="Enbridge Gas Distribution"/>
                        <xsd:enumeration value="Union Gas Limited"/>
                        <xsd:enumeration value="Toronto Hydro Electric System"/>
                        <xsd:enumeration value="Enersource"/>
                        <xsd:enumeration value="Hydro Ottawa"/>
                        <xsd:enumeration value="Powerstream"/>
                        <xsd:enumeration value="Veridian Connections"/>
                        <xsd:enumeration value="Great Lakes Power"/>
                        <xsd:enumeration value="Ontario Power Generation"/>
                        <xsd:enumeration value="Independent Electricity System Operator"/>
                        <xsd:enumeration value="Ontario Power Authority"/>
                        <xsd:enumeration value="Ontario Energy Board"/>
                        <xsd:enumeration value="Hydro One Brampton"/>
                        <xsd:enumeration value="Hydro One Remote Communitie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Case_x0020_Number_x002f_Docket_x0020_Number" ma:index="9" nillable="true" ma:displayName="Case Number/Docket Number" ma:description="If there is an associated case number please enter it." ma:internalName="Case_x0020_Number_x002F_Docket_x0020_Number">
      <xsd:simpleType>
        <xsd:restriction base="dms:Text">
          <xsd:maxLength value="255"/>
        </xsd:restriction>
      </xsd:simpleType>
    </xsd:element>
    <xsd:element name="Case_x0020_Type" ma:index="10" nillable="true" ma:displayName="Case Type" ma:default="Electricity" ma:description="Select the type of proceeding this document pertains to." ma:format="RadioButtons" ma:internalName="Case_x0020_Type">
      <xsd:simpleType>
        <xsd:restriction base="dms:Choice">
          <xsd:enumeration value="Electricity"/>
          <xsd:enumeration value="Gas"/>
          <xsd:enumeration value="Electric &amp; Gas"/>
        </xsd:restriction>
      </xsd:simpleType>
    </xsd:element>
    <xsd:element name="Document_x0020_Type" ma:index="11" nillable="true" ma:displayName="Document Type" ma:default="Correspondence" ma:description="Please choose the type of document being submitted." ma:format="Dropdown" ma:internalName="Document_x0020_Type">
      <xsd:simpleType>
        <xsd:restriction base="dms:Choice">
          <xsd:enumeration value="Affidavit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</xsd:restriction>
      </xsd:simpleType>
    </xsd:element>
    <xsd:element name="Issue_x0020_Date" ma:index="12" nillable="true" ma:displayName="Issue Date" ma:description="Date the document was issued." ma:format="DateOnly" ma:internalName="Issue_x0020_Date" ma:readOnly="false">
      <xsd:simpleType>
        <xsd:restriction base="dms:DateTime"/>
      </xsd:simpleType>
    </xsd:element>
    <xsd:element name="Jurisdiction" ma:index="13" nillable="true" ma:displayName="Jurisdiction" ma:default="OEB" ma:description="Jurisdiction the proceeding is happening in." ma:format="RadioButtons" ma:internalName="Jurisdiction">
      <xsd:simpleType>
        <xsd:restriction base="dms:Choice">
          <xsd:enumeration value="OEB"/>
          <xsd:enumeration value="Canada"/>
          <xsd:enumeration value="United States"/>
          <xsd:enumeration value="O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09525-6dd5-47d7-9eed-71e77e5cedc6" elementFormDefault="qualified">
    <xsd:import namespace="http://schemas.microsoft.com/office/2006/documentManagement/types"/>
    <xsd:import namespace="http://schemas.microsoft.com/office/infopath/2007/PartnerControls"/>
    <xsd:element name="Authoring_x0020_Party" ma:index="14" nillable="true" ma:displayName="Authoring Party" ma:default="Hydro One Networks - HONI" ma:format="Dropdown" ma:internalName="Authoring_x0020_Party">
      <xsd:simpleType>
        <xsd:union memberTypes="dms:Text">
          <xsd:simpleType>
            <xsd:restriction base="dms:Choice">
              <xsd:enumeration value="Hydro One Networks - HONI"/>
              <xsd:enumeration value="Ontario Energy Board - OEB"/>
              <xsd:enumeration value="Algoma Power Inc. - API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</xsd:restriction>
          </xsd:simpleType>
        </xsd:union>
      </xsd:simpleType>
    </xsd:element>
    <xsd:element name="Filing_x0020_Status" ma:index="15" nillable="true" ma:displayName="Filing Status" ma:default="Draft" ma:description="Filed means that the document has been sent to the OEB." ma:format="RadioButtons" ma:internalName="Filing_x0020_Status" ma:readOnly="false">
      <xsd:simpleType>
        <xsd:restriction base="dms:Choice">
          <xsd:enumeration value="Draft"/>
          <xsd:enumeration value="Fil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16" nillable="true" ma:displayName="Hydro One Data Classification" ma:default="Internal Use (Only Internal information is not for release to the public)" ma:description="Use these options to classify the data you are uploading onto the site. Any questions please contact BIT security team" ma:format="RadioButtons" ma:internalName="Hydro_x0020_One_x0020_Data_x0020_Classification" ma:readOnly="false">
      <xsd:simpleType>
        <xsd:restriction base="dms:Choice">
          <xsd:enumeration value="Internal Use (Only Internal information is not for release to the public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17" nillable="true" ma:displayName="RA Contact" ma:default="182932 - AC" ma:format="Dropdown" ma:internalName="RA_x0020_Contact" ma:readOnly="false">
      <xsd:simpleType>
        <xsd:union memberTypes="dms:Text">
          <xsd:simpleType>
            <xsd:restriction base="dms:Choice">
              <xsd:enumeration value="182932 - AC"/>
              <xsd:enumeration value="176200 - AS"/>
              <xsd:enumeration value="584633 - OH"/>
              <xsd:enumeration value="183940 - IM"/>
              <xsd:enumeration value="509460 - SF"/>
              <xsd:enumeration value="178011 - AMR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ing_x0020_Status xmlns="ea909525-6dd5-47d7-9eed-71e77e5cedc6">Draft</Filing_x0020_Status>
    <Case_x0020_Number_x002f_Docket_x0020_Number xmlns="f9175001-c430-4d57-adde-c1c10539e919">EB-2017-0051</Case_x0020_Number_x002f_Docket_x0020_Number>
    <Issue_x0020_Date xmlns="f9175001-c430-4d57-adde-c1c10539e919">2017-08-28T04:00:00+00:00</Issue_x0020_Date>
    <Authoring_x0020_Party xmlns="ea909525-6dd5-47d7-9eed-71e77e5cedc6">Hydro One Remote Communities Inc. - HORC</Authoring_x0020_Party>
    <Applicant xmlns="f9175001-c430-4d57-adde-c1c10539e919">
      <Value>Hydro One Remote Communities</Value>
    </Applicant>
    <Jurisdiction xmlns="f9175001-c430-4d57-adde-c1c10539e919">OEB</Jurisdiction>
    <Case_x0020_Type xmlns="f9175001-c430-4d57-adde-c1c10539e919">Electricity</Case_x0020_Type>
    <Document_x0020_Type xmlns="f9175001-c430-4d57-adde-c1c10539e919">Prefiled evidence</Document_x0020_Type>
    <RA_x0020_Contact xmlns="31a38067-a042-4e0e-9037-517587b10700">Max Cooper</RA_x0020_Contact>
    <Hydro_x0020_One_x0020_Data_x0020_Classification xmlns="f0af1d65-dfd0-4b99-b523-def3a954563f">Internal Use (Only Internal information is not for release to the public)</Hydro_x0020_One_x0020_Data_x0020_Classification>
  </documentManagement>
</p:properties>
</file>

<file path=customXml/itemProps1.xml><?xml version="1.0" encoding="utf-8"?>
<ds:datastoreItem xmlns:ds="http://schemas.openxmlformats.org/officeDocument/2006/customXml" ds:itemID="{0172BAF8-4205-4DF7-A869-138634A768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0C0827-4921-41C6-92FA-FC8B1E237A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175001-c430-4d57-adde-c1c10539e919"/>
    <ds:schemaRef ds:uri="ea909525-6dd5-47d7-9eed-71e77e5cedc6"/>
    <ds:schemaRef ds:uri="f0af1d65-dfd0-4b99-b523-def3a954563f"/>
    <ds:schemaRef ds:uri="31a38067-a042-4e0e-9037-517587b107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2EC0B92-26F6-4951-85FE-4555E1724263}">
  <ds:schemaRefs>
    <ds:schemaRef ds:uri="http://purl.org/dc/terms/"/>
    <ds:schemaRef ds:uri="http://purl.org/dc/dcmitype/"/>
    <ds:schemaRef ds:uri="ea909525-6dd5-47d7-9eed-71e77e5cedc6"/>
    <ds:schemaRef ds:uri="http://purl.org/dc/elements/1.1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f9175001-c430-4d57-adde-c1c10539e919"/>
    <ds:schemaRef ds:uri="http://schemas.microsoft.com/office/2006/documentManagement/types"/>
    <ds:schemaRef ds:uri="http://schemas.microsoft.com/office/infopath/2007/PartnerControls"/>
    <ds:schemaRef ds:uri="31a38067-a042-4e0e-9037-517587b10700"/>
    <ds:schemaRef ds:uri="f0af1d65-dfd0-4b99-b523-def3a954563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Comparison of Wages_Salaries</vt:lpstr>
    </vt:vector>
  </TitlesOfParts>
  <Company>Hydro 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Comparison of Wages and Salaries</dc:title>
  <dc:creator>NAPIERALA Christine</dc:creator>
  <cp:lastModifiedBy>LEE Julie(Qiu Ling)</cp:lastModifiedBy>
  <cp:lastPrinted>2017-08-25T19:23:07Z</cp:lastPrinted>
  <dcterms:created xsi:type="dcterms:W3CDTF">2017-07-22T12:29:04Z</dcterms:created>
  <dcterms:modified xsi:type="dcterms:W3CDTF">2017-08-25T19:23:17Z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0x01010061EC7F66509FFD4DA0B1B261A86BE77300E5F08829179C5F46A38FF1F3C706465A</vt:lpwstr>
  </property>
</Properties>
</file>