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" windowWidth="20115" windowHeight="775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Sheet1!$A$1:$V$47</definedName>
  </definedNames>
  <calcPr calcId="145621"/>
</workbook>
</file>

<file path=xl/calcChain.xml><?xml version="1.0" encoding="utf-8"?>
<calcChain xmlns="http://schemas.openxmlformats.org/spreadsheetml/2006/main">
  <c r="U40" i="1" l="1"/>
  <c r="T40" i="1"/>
  <c r="J41" i="1"/>
  <c r="S40" i="1" s="1"/>
  <c r="I41" i="1"/>
  <c r="R40" i="1" s="1"/>
  <c r="H41" i="1"/>
  <c r="Q40" i="1" s="1"/>
  <c r="G41" i="1"/>
  <c r="P40" i="1" s="1"/>
  <c r="F41" i="1"/>
  <c r="O40" i="1" s="1"/>
  <c r="U30" i="1" l="1"/>
  <c r="U28" i="1"/>
  <c r="U26" i="1"/>
  <c r="T30" i="1"/>
  <c r="T28" i="1"/>
  <c r="T26" i="1"/>
  <c r="S30" i="1"/>
  <c r="R30" i="1"/>
  <c r="Q30" i="1"/>
  <c r="P30" i="1"/>
  <c r="O30" i="1"/>
  <c r="S28" i="1"/>
  <c r="R28" i="1"/>
  <c r="Q28" i="1"/>
  <c r="P28" i="1"/>
  <c r="O28" i="1"/>
  <c r="S26" i="1"/>
  <c r="R26" i="1"/>
  <c r="Q26" i="1"/>
  <c r="P26" i="1"/>
  <c r="O26" i="1"/>
  <c r="F37" i="1"/>
  <c r="F35" i="1"/>
  <c r="F33" i="1"/>
  <c r="J31" i="1"/>
  <c r="I31" i="1"/>
  <c r="H31" i="1"/>
  <c r="G31" i="1"/>
  <c r="F31" i="1"/>
  <c r="J29" i="1"/>
  <c r="I29" i="1"/>
  <c r="H29" i="1"/>
  <c r="G29" i="1"/>
  <c r="F29" i="1"/>
  <c r="J27" i="1"/>
  <c r="I27" i="1"/>
  <c r="H27" i="1"/>
  <c r="G27" i="1"/>
  <c r="F27" i="1"/>
</calcChain>
</file>

<file path=xl/sharedStrings.xml><?xml version="1.0" encoding="utf-8"?>
<sst xmlns="http://schemas.openxmlformats.org/spreadsheetml/2006/main" count="42" uniqueCount="22">
  <si>
    <t>DSP</t>
  </si>
  <si>
    <t>Res</t>
  </si>
  <si>
    <t>GS&lt;50</t>
  </si>
  <si>
    <t>GS&gt;50</t>
  </si>
  <si>
    <t>-</t>
  </si>
  <si>
    <t>base</t>
  </si>
  <si>
    <t>Overall growth</t>
  </si>
  <si>
    <t>Avg. Annual Growth</t>
  </si>
  <si>
    <t>Gross Peak</t>
  </si>
  <si>
    <t>#Cust</t>
  </si>
  <si>
    <t>Peak Demand</t>
  </si>
  <si>
    <t>%</t>
  </si>
  <si>
    <t xml:space="preserve">349*3.8kW = </t>
  </si>
  <si>
    <t>1326.2kw</t>
  </si>
  <si>
    <t>2270kw</t>
  </si>
  <si>
    <t>943.8kw</t>
  </si>
  <si>
    <t>24*39.3kW=</t>
  </si>
  <si>
    <t>Exhibit  3</t>
  </si>
  <si>
    <t>DSP Fig 1-4</t>
  </si>
  <si>
    <t>(kW)</t>
  </si>
  <si>
    <t>Year to year Additions (kW)</t>
  </si>
  <si>
    <t>OEB Staff Calculation -  Growth Rates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</si>
</sst>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0">
    <xf numFmtId="0" fontId="0" fillId="0" borderId="0" xfId="0"/>
    <xf numFmtId="0" fontId="0" fillId="0" borderId="0" xfId="0" quotePrefix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2" xfId="0" quotePrefix="1" applyBorder="1" applyAlignment="1">
      <alignment horizontal="center"/>
    </xf>
    <xf numFmtId="0" fontId="0" fillId="0" borderId="3" xfId="0" quotePrefix="1" applyBorder="1" applyAlignment="1">
      <alignment horizontal="center"/>
    </xf>
    <xf numFmtId="0" fontId="0" fillId="0" borderId="0" xfId="0" quotePrefix="1" applyBorder="1" applyAlignment="1">
      <alignment horizontal="center"/>
    </xf>
    <xf numFmtId="0" fontId="0" fillId="0" borderId="5" xfId="0" quotePrefix="1" applyBorder="1" applyAlignment="1">
      <alignment horizontal="center"/>
    </xf>
    <xf numFmtId="164" fontId="0" fillId="0" borderId="0" xfId="1" applyNumberFormat="1" applyFont="1" applyBorder="1"/>
    <xf numFmtId="0" fontId="0" fillId="0" borderId="2" xfId="0" applyBorder="1" applyAlignment="1">
      <alignment horizontal="center"/>
    </xf>
    <xf numFmtId="0" fontId="0" fillId="0" borderId="0" xfId="0" applyBorder="1" applyAlignment="1">
      <alignment horizontal="center"/>
    </xf>
    <xf numFmtId="164" fontId="0" fillId="0" borderId="5" xfId="1" applyNumberFormat="1" applyFont="1" applyBorder="1"/>
    <xf numFmtId="164" fontId="0" fillId="0" borderId="0" xfId="1" applyNumberFormat="1" applyFont="1" applyFill="1" applyBorder="1"/>
    <xf numFmtId="0" fontId="0" fillId="0" borderId="0" xfId="0" applyAlignment="1">
      <alignment horizontal="center" wrapText="1"/>
    </xf>
    <xf numFmtId="0" fontId="0" fillId="0" borderId="2" xfId="0" applyBorder="1" applyAlignment="1">
      <alignment horizontal="center" wrapText="1"/>
    </xf>
    <xf numFmtId="164" fontId="0" fillId="2" borderId="2" xfId="1" applyNumberFormat="1" applyFont="1" applyFill="1" applyBorder="1"/>
    <xf numFmtId="164" fontId="0" fillId="2" borderId="3" xfId="1" applyNumberFormat="1" applyFont="1" applyFill="1" applyBorder="1"/>
    <xf numFmtId="0" fontId="0" fillId="0" borderId="7" xfId="0" applyFont="1" applyBorder="1"/>
    <xf numFmtId="0" fontId="0" fillId="2" borderId="0" xfId="0" applyFill="1" applyBorder="1"/>
    <xf numFmtId="0" fontId="2" fillId="0" borderId="1" xfId="0" applyFont="1" applyBorder="1"/>
    <xf numFmtId="0" fontId="2" fillId="0" borderId="4" xfId="0" applyFont="1" applyBorder="1"/>
    <xf numFmtId="0" fontId="0" fillId="0" borderId="4" xfId="0" applyBorder="1" applyAlignment="1">
      <alignment wrapText="1"/>
    </xf>
    <xf numFmtId="0" fontId="3" fillId="0" borderId="0" xfId="0" applyFont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10</xdr:col>
      <xdr:colOff>514350</xdr:colOff>
      <xdr:row>23</xdr:row>
      <xdr:rowOff>161925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90500"/>
          <a:ext cx="6734175" cy="4162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219075</xdr:colOff>
      <xdr:row>1</xdr:row>
      <xdr:rowOff>123825</xdr:rowOff>
    </xdr:from>
    <xdr:to>
      <xdr:col>22</xdr:col>
      <xdr:colOff>57150</xdr:colOff>
      <xdr:row>19</xdr:row>
      <xdr:rowOff>152400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86600" y="123825"/>
          <a:ext cx="6543675" cy="3457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47"/>
  <sheetViews>
    <sheetView tabSelected="1" topLeftCell="A4" workbookViewId="0">
      <selection activeCell="A3" sqref="A3"/>
    </sheetView>
  </sheetViews>
  <sheetFormatPr defaultRowHeight="15" x14ac:dyDescent="0.25"/>
  <cols>
    <col min="3" max="3" width="20.140625" customWidth="1"/>
  </cols>
  <sheetData>
    <row r="1" spans="1:22" x14ac:dyDescent="0.25">
      <c r="A1" s="29" t="s">
        <v>21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</row>
    <row r="25" spans="3:21" ht="45" x14ac:dyDescent="0.25">
      <c r="C25" s="2"/>
      <c r="D25" s="3" t="s">
        <v>9</v>
      </c>
      <c r="E25" s="3">
        <v>2016</v>
      </c>
      <c r="F25" s="3">
        <v>2017</v>
      </c>
      <c r="G25" s="3">
        <v>2018</v>
      </c>
      <c r="H25" s="3">
        <v>2019</v>
      </c>
      <c r="I25" s="3">
        <v>2020</v>
      </c>
      <c r="J25" s="4">
        <v>2021</v>
      </c>
      <c r="L25" s="2"/>
      <c r="M25" s="3"/>
      <c r="N25" s="16">
        <v>2016</v>
      </c>
      <c r="O25" s="3">
        <v>2017</v>
      </c>
      <c r="P25" s="3">
        <v>2018</v>
      </c>
      <c r="Q25" s="3">
        <v>2019</v>
      </c>
      <c r="R25" s="3">
        <v>2020</v>
      </c>
      <c r="S25" s="4">
        <v>2021</v>
      </c>
      <c r="T25" s="20" t="s">
        <v>6</v>
      </c>
      <c r="U25" s="20" t="s">
        <v>7</v>
      </c>
    </row>
    <row r="26" spans="3:21" x14ac:dyDescent="0.25">
      <c r="C26" s="27" t="s">
        <v>18</v>
      </c>
      <c r="D26" s="6" t="s">
        <v>1</v>
      </c>
      <c r="E26" s="6">
        <v>15836</v>
      </c>
      <c r="F26" s="6">
        <v>16185</v>
      </c>
      <c r="G26" s="6">
        <v>17329</v>
      </c>
      <c r="H26" s="6">
        <v>18480</v>
      </c>
      <c r="I26" s="6">
        <v>19475</v>
      </c>
      <c r="J26" s="7">
        <v>20472</v>
      </c>
      <c r="L26" s="5" t="s">
        <v>0</v>
      </c>
      <c r="M26" s="6" t="s">
        <v>1</v>
      </c>
      <c r="N26" s="17" t="s">
        <v>5</v>
      </c>
      <c r="O26" s="15">
        <f>+(F26-E26)/E26</f>
        <v>2.2038393533720637E-2</v>
      </c>
      <c r="P26" s="15">
        <f t="shared" ref="P26:S26" si="0">+(G26-F26)/F26</f>
        <v>7.0682730923694773E-2</v>
      </c>
      <c r="Q26" s="15">
        <f t="shared" si="0"/>
        <v>6.6420451266662822E-2</v>
      </c>
      <c r="R26" s="15">
        <f t="shared" si="0"/>
        <v>5.3841991341991344E-2</v>
      </c>
      <c r="S26" s="18">
        <f t="shared" si="0"/>
        <v>5.1193838254172015E-2</v>
      </c>
      <c r="T26" s="19">
        <f>+(J26-E26)/E26</f>
        <v>0.29275069461985348</v>
      </c>
      <c r="U26" s="19">
        <f>+T26/5</f>
        <v>5.8550138923970693E-2</v>
      </c>
    </row>
    <row r="27" spans="3:21" x14ac:dyDescent="0.25">
      <c r="C27" s="5"/>
      <c r="D27" s="6"/>
      <c r="E27" s="6"/>
      <c r="F27" s="25">
        <f>+F26-E26</f>
        <v>349</v>
      </c>
      <c r="G27" s="6">
        <f t="shared" ref="G27:J27" si="1">+G26-F26</f>
        <v>1144</v>
      </c>
      <c r="H27" s="6">
        <f t="shared" si="1"/>
        <v>1151</v>
      </c>
      <c r="I27" s="6">
        <f t="shared" si="1"/>
        <v>995</v>
      </c>
      <c r="J27" s="7">
        <f t="shared" si="1"/>
        <v>997</v>
      </c>
      <c r="L27" s="5"/>
      <c r="M27" s="6"/>
      <c r="N27" s="6"/>
      <c r="O27" s="6"/>
      <c r="P27" s="6"/>
      <c r="Q27" s="6"/>
      <c r="R27" s="6"/>
      <c r="S27" s="7"/>
    </row>
    <row r="28" spans="3:21" x14ac:dyDescent="0.25">
      <c r="C28" s="5"/>
      <c r="D28" s="6" t="s">
        <v>2</v>
      </c>
      <c r="E28" s="6">
        <v>1085</v>
      </c>
      <c r="F28" s="6">
        <v>1109</v>
      </c>
      <c r="G28" s="6">
        <v>1178</v>
      </c>
      <c r="H28" s="6">
        <v>1257</v>
      </c>
      <c r="I28" s="6">
        <v>1324</v>
      </c>
      <c r="J28" s="7">
        <v>1392</v>
      </c>
      <c r="L28" s="5"/>
      <c r="M28" s="6" t="s">
        <v>2</v>
      </c>
      <c r="N28" s="17" t="s">
        <v>5</v>
      </c>
      <c r="O28" s="15">
        <f t="shared" ref="O28:S28" si="2">+(F28-E28)/E28</f>
        <v>2.2119815668202765E-2</v>
      </c>
      <c r="P28" s="15">
        <f t="shared" si="2"/>
        <v>6.2218214607754736E-2</v>
      </c>
      <c r="Q28" s="15">
        <f t="shared" si="2"/>
        <v>6.7062818336162983E-2</v>
      </c>
      <c r="R28" s="15">
        <f t="shared" si="2"/>
        <v>5.3301511535401754E-2</v>
      </c>
      <c r="S28" s="18">
        <f t="shared" si="2"/>
        <v>5.1359516616314202E-2</v>
      </c>
      <c r="T28" s="19">
        <f>+(J28-E28)/E28</f>
        <v>0.28294930875576035</v>
      </c>
      <c r="U28" s="19">
        <f>+T28/5</f>
        <v>5.6589861751152069E-2</v>
      </c>
    </row>
    <row r="29" spans="3:21" x14ac:dyDescent="0.25">
      <c r="C29" s="5"/>
      <c r="D29" s="6"/>
      <c r="E29" s="6"/>
      <c r="F29" s="25">
        <f t="shared" ref="F29:J29" si="3">+F28-E28</f>
        <v>24</v>
      </c>
      <c r="G29" s="6">
        <f t="shared" si="3"/>
        <v>69</v>
      </c>
      <c r="H29" s="6">
        <f t="shared" si="3"/>
        <v>79</v>
      </c>
      <c r="I29" s="6">
        <f t="shared" si="3"/>
        <v>67</v>
      </c>
      <c r="J29" s="7">
        <f t="shared" si="3"/>
        <v>68</v>
      </c>
      <c r="L29" s="5"/>
      <c r="M29" s="6"/>
      <c r="N29" s="6"/>
      <c r="O29" s="6"/>
      <c r="P29" s="6"/>
      <c r="Q29" s="6"/>
      <c r="R29" s="6"/>
      <c r="S29" s="7"/>
    </row>
    <row r="30" spans="3:21" x14ac:dyDescent="0.25">
      <c r="C30" s="5"/>
      <c r="D30" s="6" t="s">
        <v>3</v>
      </c>
      <c r="E30" s="6">
        <v>74</v>
      </c>
      <c r="F30" s="6">
        <v>74</v>
      </c>
      <c r="G30" s="6">
        <v>74</v>
      </c>
      <c r="H30" s="6">
        <v>74</v>
      </c>
      <c r="I30" s="6">
        <v>74</v>
      </c>
      <c r="J30" s="7">
        <v>74</v>
      </c>
      <c r="L30" s="5"/>
      <c r="M30" s="6" t="s">
        <v>3</v>
      </c>
      <c r="N30" s="17" t="s">
        <v>5</v>
      </c>
      <c r="O30" s="15">
        <f t="shared" ref="O30:S30" si="4">+(F30-E30)/E30</f>
        <v>0</v>
      </c>
      <c r="P30" s="15">
        <f t="shared" si="4"/>
        <v>0</v>
      </c>
      <c r="Q30" s="15">
        <f t="shared" si="4"/>
        <v>0</v>
      </c>
      <c r="R30" s="15">
        <f t="shared" si="4"/>
        <v>0</v>
      </c>
      <c r="S30" s="18">
        <f t="shared" si="4"/>
        <v>0</v>
      </c>
      <c r="T30" s="19">
        <f>+(J30-E30)/E30</f>
        <v>0</v>
      </c>
      <c r="U30" s="19">
        <f>+T30/5</f>
        <v>0</v>
      </c>
    </row>
    <row r="31" spans="3:21" x14ac:dyDescent="0.25">
      <c r="C31" s="8"/>
      <c r="D31" s="9"/>
      <c r="E31" s="9"/>
      <c r="F31" s="9">
        <f t="shared" ref="F31:J31" si="5">+F30-E30</f>
        <v>0</v>
      </c>
      <c r="G31" s="9">
        <f t="shared" si="5"/>
        <v>0</v>
      </c>
      <c r="H31" s="9">
        <f t="shared" si="5"/>
        <v>0</v>
      </c>
      <c r="I31" s="9">
        <f t="shared" si="5"/>
        <v>0</v>
      </c>
      <c r="J31" s="10">
        <f t="shared" si="5"/>
        <v>0</v>
      </c>
      <c r="L31" s="8"/>
      <c r="M31" s="9"/>
      <c r="N31" s="9"/>
      <c r="O31" s="9"/>
      <c r="P31" s="9"/>
      <c r="Q31" s="9"/>
      <c r="R31" s="9"/>
      <c r="S31" s="10"/>
    </row>
    <row r="32" spans="3:21" x14ac:dyDescent="0.25">
      <c r="C32" s="26" t="s">
        <v>17</v>
      </c>
      <c r="D32" s="3" t="s">
        <v>1</v>
      </c>
      <c r="E32" s="3">
        <v>15202</v>
      </c>
      <c r="F32" s="3">
        <v>15459</v>
      </c>
      <c r="G32" s="11" t="s">
        <v>4</v>
      </c>
      <c r="H32" s="11" t="s">
        <v>4</v>
      </c>
      <c r="I32" s="11" t="s">
        <v>4</v>
      </c>
      <c r="J32" s="12" t="s">
        <v>4</v>
      </c>
    </row>
    <row r="33" spans="3:21" x14ac:dyDescent="0.25">
      <c r="C33" s="5"/>
      <c r="D33" s="6"/>
      <c r="E33" s="6"/>
      <c r="F33" s="6">
        <f t="shared" ref="F33" si="6">+F32-E32</f>
        <v>257</v>
      </c>
      <c r="G33" s="13"/>
      <c r="H33" s="13"/>
      <c r="I33" s="13"/>
      <c r="J33" s="14"/>
    </row>
    <row r="34" spans="3:21" x14ac:dyDescent="0.25">
      <c r="C34" s="5"/>
      <c r="D34" s="6" t="s">
        <v>2</v>
      </c>
      <c r="E34" s="6">
        <v>1016</v>
      </c>
      <c r="F34" s="6">
        <v>1042</v>
      </c>
      <c r="G34" s="13" t="s">
        <v>4</v>
      </c>
      <c r="H34" s="13" t="s">
        <v>4</v>
      </c>
      <c r="I34" s="13" t="s">
        <v>4</v>
      </c>
      <c r="J34" s="14" t="s">
        <v>4</v>
      </c>
    </row>
    <row r="35" spans="3:21" x14ac:dyDescent="0.25">
      <c r="C35" s="5"/>
      <c r="D35" s="6"/>
      <c r="E35" s="6"/>
      <c r="F35" s="6">
        <f t="shared" ref="F35" si="7">+F34-E34</f>
        <v>26</v>
      </c>
      <c r="G35" s="13"/>
      <c r="H35" s="13"/>
      <c r="I35" s="13"/>
      <c r="J35" s="14"/>
    </row>
    <row r="36" spans="3:21" x14ac:dyDescent="0.25">
      <c r="C36" s="5"/>
      <c r="D36" s="6" t="s">
        <v>3</v>
      </c>
      <c r="E36" s="6">
        <v>76</v>
      </c>
      <c r="F36" s="6">
        <v>76</v>
      </c>
      <c r="G36" s="13" t="s">
        <v>4</v>
      </c>
      <c r="H36" s="13" t="s">
        <v>4</v>
      </c>
      <c r="I36" s="13" t="s">
        <v>4</v>
      </c>
      <c r="J36" s="14" t="s">
        <v>4</v>
      </c>
    </row>
    <row r="37" spans="3:21" x14ac:dyDescent="0.25">
      <c r="C37" s="8"/>
      <c r="D37" s="9"/>
      <c r="E37" s="9"/>
      <c r="F37" s="9">
        <f t="shared" ref="F37" si="8">+F36-E36</f>
        <v>0</v>
      </c>
      <c r="G37" s="9"/>
      <c r="H37" s="9"/>
      <c r="I37" s="9"/>
      <c r="J37" s="10"/>
    </row>
    <row r="40" spans="3:21" ht="30" x14ac:dyDescent="0.25">
      <c r="C40" s="2" t="s">
        <v>8</v>
      </c>
      <c r="D40" s="3" t="s">
        <v>19</v>
      </c>
      <c r="E40" s="3">
        <v>54397</v>
      </c>
      <c r="F40" s="3">
        <v>56667</v>
      </c>
      <c r="G40" s="3">
        <v>62761</v>
      </c>
      <c r="H40" s="3">
        <v>69065</v>
      </c>
      <c r="I40" s="3">
        <v>74429</v>
      </c>
      <c r="J40" s="4">
        <v>79921</v>
      </c>
      <c r="L40" s="2" t="s">
        <v>0</v>
      </c>
      <c r="M40" s="21" t="s">
        <v>10</v>
      </c>
      <c r="N40" s="3"/>
      <c r="O40" s="22">
        <f>+F41/E40</f>
        <v>4.1730242476607164E-2</v>
      </c>
      <c r="P40" s="22">
        <f>+G41/F40</f>
        <v>0.10754054387915365</v>
      </c>
      <c r="Q40" s="22">
        <f>+H41/G40</f>
        <v>0.10044454358598492</v>
      </c>
      <c r="R40" s="22">
        <f>+I41/H40</f>
        <v>7.7665966842829212E-2</v>
      </c>
      <c r="S40" s="23">
        <f>+J41/I40</f>
        <v>7.3788442676913563E-2</v>
      </c>
      <c r="T40" s="19">
        <f>+(J40-E40)/E40</f>
        <v>0.46921705241097855</v>
      </c>
      <c r="U40" s="19">
        <f>+T40/5</f>
        <v>9.3843410482195716E-2</v>
      </c>
    </row>
    <row r="41" spans="3:21" ht="30" x14ac:dyDescent="0.25">
      <c r="C41" s="28" t="s">
        <v>20</v>
      </c>
      <c r="D41" s="6"/>
      <c r="E41" s="6"/>
      <c r="F41" s="25">
        <f t="shared" ref="F41:J41" si="9">+F40-E40</f>
        <v>2270</v>
      </c>
      <c r="G41" s="6">
        <f t="shared" si="9"/>
        <v>6094</v>
      </c>
      <c r="H41" s="6">
        <f t="shared" si="9"/>
        <v>6304</v>
      </c>
      <c r="I41" s="6">
        <f t="shared" si="9"/>
        <v>5364</v>
      </c>
      <c r="J41" s="7">
        <f t="shared" si="9"/>
        <v>5492</v>
      </c>
      <c r="L41" s="5"/>
      <c r="M41" s="17" t="s">
        <v>11</v>
      </c>
      <c r="N41" s="6"/>
      <c r="O41" s="6"/>
      <c r="P41" s="6"/>
      <c r="Q41" s="6"/>
      <c r="R41" s="6"/>
      <c r="S41" s="7"/>
    </row>
    <row r="42" spans="3:21" x14ac:dyDescent="0.25">
      <c r="C42" s="8"/>
      <c r="D42" s="9"/>
      <c r="E42" s="9"/>
      <c r="F42" s="9"/>
      <c r="G42" s="9"/>
      <c r="H42" s="9"/>
      <c r="I42" s="9"/>
      <c r="J42" s="10"/>
      <c r="L42" s="8"/>
      <c r="M42" s="9"/>
      <c r="N42" s="9"/>
      <c r="O42" s="9"/>
      <c r="P42" s="9"/>
      <c r="Q42" s="9"/>
      <c r="R42" s="9"/>
      <c r="S42" s="10"/>
    </row>
    <row r="45" spans="3:21" x14ac:dyDescent="0.25">
      <c r="F45" s="1" t="s">
        <v>12</v>
      </c>
      <c r="H45" t="s">
        <v>13</v>
      </c>
    </row>
    <row r="46" spans="3:21" x14ac:dyDescent="0.25">
      <c r="F46" t="s">
        <v>16</v>
      </c>
      <c r="H46" s="24" t="s">
        <v>15</v>
      </c>
    </row>
    <row r="47" spans="3:21" x14ac:dyDescent="0.25">
      <c r="H47" t="s">
        <v>14</v>
      </c>
    </row>
  </sheetData>
  <mergeCells count="1">
    <mergeCell ref="A1:V1"/>
  </mergeCells>
  <pageMargins left="0.70866141732283472" right="0.70866141732283472" top="0.74803149606299213" bottom="0.74803149606299213" header="0.31496062992125984" footer="0.31496062992125984"/>
  <pageSetup scale="57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Ted</dc:creator>
  <cp:lastModifiedBy>Fiona O'Connell</cp:lastModifiedBy>
  <cp:lastPrinted>2017-09-14T12:18:55Z</cp:lastPrinted>
  <dcterms:created xsi:type="dcterms:W3CDTF">2017-08-24T20:53:47Z</dcterms:created>
  <dcterms:modified xsi:type="dcterms:W3CDTF">2017-09-14T12:19:14Z</dcterms:modified>
</cp:coreProperties>
</file>