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4" i="1" l="1"/>
  <c r="J44" i="1"/>
  <c r="H44" i="1"/>
  <c r="F44" i="1"/>
  <c r="M40" i="1"/>
  <c r="M44" i="1" s="1"/>
  <c r="L40" i="1"/>
  <c r="K40" i="1"/>
  <c r="K44" i="1" s="1"/>
  <c r="J40" i="1"/>
  <c r="I40" i="1"/>
  <c r="I44" i="1" s="1"/>
  <c r="H40" i="1"/>
  <c r="G40" i="1"/>
  <c r="G44" i="1" s="1"/>
  <c r="F40" i="1"/>
  <c r="E40" i="1"/>
  <c r="E44" i="1" s="1"/>
  <c r="D40" i="1"/>
  <c r="D44" i="1" s="1"/>
  <c r="C40" i="1"/>
  <c r="C44" i="1" s="1"/>
  <c r="B44" i="1"/>
  <c r="M29" i="1"/>
  <c r="M33" i="1" s="1"/>
  <c r="L29" i="1"/>
  <c r="L33" i="1" s="1"/>
  <c r="K29" i="1"/>
  <c r="K33" i="1" s="1"/>
  <c r="J33" i="1"/>
  <c r="I29" i="1"/>
  <c r="I33" i="1" s="1"/>
  <c r="H33" i="1"/>
  <c r="G29" i="1"/>
  <c r="G33" i="1" s="1"/>
  <c r="F33" i="1"/>
  <c r="E29" i="1"/>
  <c r="E33" i="1" s="1"/>
  <c r="D33" i="1"/>
  <c r="C29" i="1"/>
  <c r="C33" i="1" s="1"/>
  <c r="B33" i="1"/>
  <c r="F10" i="1"/>
  <c r="F12" i="1" s="1"/>
  <c r="H10" i="1"/>
  <c r="H12" i="1" s="1"/>
  <c r="D12" i="1"/>
  <c r="M20" i="1"/>
  <c r="M22" i="1" s="1"/>
  <c r="K20" i="1"/>
  <c r="K22" i="1" s="1"/>
  <c r="I20" i="1"/>
  <c r="I22" i="1" s="1"/>
  <c r="G20" i="1"/>
  <c r="G22" i="1" s="1"/>
  <c r="E19" i="1"/>
  <c r="M9" i="1"/>
  <c r="M8" i="1"/>
  <c r="E18" i="1"/>
  <c r="E17" i="1"/>
  <c r="M7" i="1"/>
  <c r="D20" i="1"/>
  <c r="D22" i="1" s="1"/>
  <c r="C20" i="1"/>
  <c r="C22" i="1" s="1"/>
  <c r="L10" i="1"/>
  <c r="L12" i="1" s="1"/>
  <c r="K10" i="1"/>
  <c r="K12" i="1" s="1"/>
  <c r="I10" i="1"/>
  <c r="I12" i="1" s="1"/>
  <c r="G10" i="1"/>
  <c r="G12" i="1" s="1"/>
  <c r="E10" i="1"/>
  <c r="E12" i="1" s="1"/>
  <c r="C10" i="1"/>
  <c r="C12" i="1" s="1"/>
  <c r="B20" i="1"/>
  <c r="B22" i="1" s="1"/>
  <c r="J10" i="1"/>
  <c r="J12" i="1" s="1"/>
  <c r="M11" i="1"/>
  <c r="E21" i="1"/>
  <c r="E20" i="1" l="1"/>
  <c r="E22" i="1" s="1"/>
  <c r="M10" i="1"/>
  <c r="M12" i="1" s="1"/>
</calcChain>
</file>

<file path=xl/sharedStrings.xml><?xml version="1.0" encoding="utf-8"?>
<sst xmlns="http://schemas.openxmlformats.org/spreadsheetml/2006/main" count="78" uniqueCount="23">
  <si>
    <t>InnPower  Changes to Capital and Operating Budgets</t>
  </si>
  <si>
    <t>System Service</t>
  </si>
  <si>
    <t>System Renewal</t>
  </si>
  <si>
    <t>System Access</t>
  </si>
  <si>
    <t>Total Distribution Plant</t>
  </si>
  <si>
    <t>General Plant</t>
  </si>
  <si>
    <t>Net Additions</t>
  </si>
  <si>
    <t>Custom IR</t>
  </si>
  <si>
    <t>4th Gen IR</t>
  </si>
  <si>
    <t>Update</t>
  </si>
  <si>
    <t>BusPlan 12</t>
  </si>
  <si>
    <t>DSP</t>
  </si>
  <si>
    <t>data from 1-SEC-2, EB-2014-0086 and DSP</t>
  </si>
  <si>
    <t>Actual</t>
  </si>
  <si>
    <t>Capital Budgets</t>
  </si>
  <si>
    <t>OM&amp;A Budgets</t>
  </si>
  <si>
    <t>Operations</t>
  </si>
  <si>
    <t>Maintenance</t>
  </si>
  <si>
    <t>Subtotal</t>
  </si>
  <si>
    <t>Billling and Collecting</t>
  </si>
  <si>
    <t>Community Relations</t>
  </si>
  <si>
    <t>Administration</t>
  </si>
  <si>
    <t>Total OM&amp;A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</si>
</sst>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7" xfId="0" applyBorder="1"/>
    <xf numFmtId="0" fontId="0" fillId="0" borderId="1" xfId="0" applyBorder="1" applyAlignment="1">
      <alignment horizontal="center"/>
    </xf>
    <xf numFmtId="164" fontId="0" fillId="0" borderId="6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abSelected="1" topLeftCell="A22" workbookViewId="0">
      <selection activeCell="S31" sqref="S31"/>
    </sheetView>
  </sheetViews>
  <sheetFormatPr defaultRowHeight="15" x14ac:dyDescent="0.25"/>
  <cols>
    <col min="1" max="1" width="23.85546875" customWidth="1"/>
    <col min="2" max="21" width="11.7109375" customWidth="1"/>
  </cols>
  <sheetData>
    <row r="2" spans="1:13" ht="18.75" x14ac:dyDescent="0.3">
      <c r="A2" s="2" t="s">
        <v>0</v>
      </c>
    </row>
    <row r="3" spans="1:13" x14ac:dyDescent="0.25">
      <c r="A3" s="3" t="s">
        <v>12</v>
      </c>
    </row>
    <row r="5" spans="1:13" x14ac:dyDescent="0.25">
      <c r="A5" s="1" t="s">
        <v>14</v>
      </c>
      <c r="B5" s="13">
        <v>2012</v>
      </c>
      <c r="C5" s="14"/>
      <c r="D5" s="13">
        <v>2013</v>
      </c>
      <c r="E5" s="14"/>
      <c r="F5" s="13">
        <v>2014</v>
      </c>
      <c r="G5" s="14"/>
      <c r="H5" s="13">
        <v>2015</v>
      </c>
      <c r="I5" s="14"/>
      <c r="J5" s="4">
        <v>2016</v>
      </c>
      <c r="K5" s="5"/>
      <c r="L5" s="5"/>
      <c r="M5" s="6"/>
    </row>
    <row r="6" spans="1:13" x14ac:dyDescent="0.25">
      <c r="B6" s="11" t="s">
        <v>10</v>
      </c>
      <c r="C6" s="11" t="s">
        <v>13</v>
      </c>
      <c r="D6" s="11" t="s">
        <v>10</v>
      </c>
      <c r="E6" s="11" t="s">
        <v>13</v>
      </c>
      <c r="F6" s="11" t="s">
        <v>10</v>
      </c>
      <c r="G6" s="11" t="s">
        <v>13</v>
      </c>
      <c r="H6" s="11" t="s">
        <v>10</v>
      </c>
      <c r="I6" s="11" t="s">
        <v>13</v>
      </c>
      <c r="J6" s="11" t="s">
        <v>10</v>
      </c>
      <c r="K6" s="11" t="s">
        <v>7</v>
      </c>
      <c r="L6" s="11" t="s">
        <v>8</v>
      </c>
      <c r="M6" s="11" t="s">
        <v>9</v>
      </c>
    </row>
    <row r="7" spans="1:13" x14ac:dyDescent="0.25">
      <c r="A7" t="s">
        <v>1</v>
      </c>
      <c r="B7" s="12"/>
      <c r="C7" s="8">
        <v>585975</v>
      </c>
      <c r="D7" s="12"/>
      <c r="E7" s="8">
        <v>1376601</v>
      </c>
      <c r="F7" s="12"/>
      <c r="G7" s="8">
        <v>2818776</v>
      </c>
      <c r="H7" s="12"/>
      <c r="I7" s="8">
        <v>2944097</v>
      </c>
      <c r="J7" s="8"/>
      <c r="K7" s="8">
        <v>2505220</v>
      </c>
      <c r="L7" s="8">
        <v>1754374</v>
      </c>
      <c r="M7" s="8">
        <f>+L7</f>
        <v>1754374</v>
      </c>
    </row>
    <row r="8" spans="1:13" x14ac:dyDescent="0.25">
      <c r="A8" t="s">
        <v>2</v>
      </c>
      <c r="B8" s="8"/>
      <c r="C8" s="8">
        <v>654298</v>
      </c>
      <c r="D8" s="8"/>
      <c r="E8" s="8">
        <v>986945</v>
      </c>
      <c r="F8" s="8"/>
      <c r="G8" s="8">
        <v>697048</v>
      </c>
      <c r="H8" s="8"/>
      <c r="I8" s="8">
        <v>487483</v>
      </c>
      <c r="J8" s="8"/>
      <c r="K8" s="8">
        <v>1136744</v>
      </c>
      <c r="L8" s="8">
        <v>793776</v>
      </c>
      <c r="M8" s="8">
        <f>+L8</f>
        <v>793776</v>
      </c>
    </row>
    <row r="9" spans="1:13" x14ac:dyDescent="0.25">
      <c r="A9" t="s">
        <v>3</v>
      </c>
      <c r="B9" s="8"/>
      <c r="C9" s="8">
        <v>1750570</v>
      </c>
      <c r="D9" s="8"/>
      <c r="E9" s="8">
        <v>1039136</v>
      </c>
      <c r="F9" s="8"/>
      <c r="G9" s="8">
        <v>1262861</v>
      </c>
      <c r="H9" s="8"/>
      <c r="I9" s="8">
        <v>896142</v>
      </c>
      <c r="J9" s="8"/>
      <c r="K9" s="8">
        <v>1362295</v>
      </c>
      <c r="L9" s="8">
        <v>1582560</v>
      </c>
      <c r="M9" s="8">
        <f>+L9</f>
        <v>1582560</v>
      </c>
    </row>
    <row r="10" spans="1:13" x14ac:dyDescent="0.25">
      <c r="A10" t="s">
        <v>4</v>
      </c>
      <c r="B10" s="8"/>
      <c r="C10" s="8">
        <f>SUM(C7:C9)</f>
        <v>2990843</v>
      </c>
      <c r="D10" s="8">
        <v>3815852</v>
      </c>
      <c r="E10" s="8">
        <f t="shared" ref="E10:I10" si="0">SUM(E7:E9)</f>
        <v>3402682</v>
      </c>
      <c r="F10" s="8">
        <f>4931740+685050</f>
        <v>5616790</v>
      </c>
      <c r="G10" s="8">
        <f t="shared" si="0"/>
        <v>4778685</v>
      </c>
      <c r="H10" s="8">
        <f>5168634+660050</f>
        <v>5828684</v>
      </c>
      <c r="I10" s="8">
        <f t="shared" si="0"/>
        <v>4327722</v>
      </c>
      <c r="J10" s="8">
        <f>5350382+660050</f>
        <v>6010432</v>
      </c>
      <c r="K10" s="8">
        <f t="shared" ref="K10:M10" si="1">SUM(K7:K9)</f>
        <v>5004259</v>
      </c>
      <c r="L10" s="8">
        <f t="shared" si="1"/>
        <v>4130710</v>
      </c>
      <c r="M10" s="8">
        <f t="shared" si="1"/>
        <v>4130710</v>
      </c>
    </row>
    <row r="11" spans="1:13" x14ac:dyDescent="0.25">
      <c r="A11" t="s">
        <v>5</v>
      </c>
      <c r="B11" s="8"/>
      <c r="C11" s="8">
        <v>827535</v>
      </c>
      <c r="D11" s="8">
        <v>5205000</v>
      </c>
      <c r="E11" s="8">
        <v>1348453</v>
      </c>
      <c r="F11" s="8">
        <v>325484</v>
      </c>
      <c r="G11" s="8">
        <v>252698</v>
      </c>
      <c r="H11" s="8">
        <v>300689</v>
      </c>
      <c r="I11" s="8">
        <v>13249984</v>
      </c>
      <c r="J11" s="8">
        <v>228474</v>
      </c>
      <c r="K11" s="8">
        <v>660502</v>
      </c>
      <c r="L11" s="8">
        <v>417448</v>
      </c>
      <c r="M11" s="8">
        <f>+L11</f>
        <v>417448</v>
      </c>
    </row>
    <row r="12" spans="1:13" x14ac:dyDescent="0.25">
      <c r="A12" t="s">
        <v>6</v>
      </c>
      <c r="B12" s="9">
        <v>5993000</v>
      </c>
      <c r="C12" s="9">
        <f>+C10+C11</f>
        <v>3818378</v>
      </c>
      <c r="D12" s="9">
        <f t="shared" ref="D12:M12" si="2">+D10+D11</f>
        <v>9020852</v>
      </c>
      <c r="E12" s="9">
        <f t="shared" si="2"/>
        <v>4751135</v>
      </c>
      <c r="F12" s="9">
        <f t="shared" si="2"/>
        <v>5942274</v>
      </c>
      <c r="G12" s="9">
        <f t="shared" si="2"/>
        <v>5031383</v>
      </c>
      <c r="H12" s="9">
        <f t="shared" si="2"/>
        <v>6129373</v>
      </c>
      <c r="I12" s="9">
        <f t="shared" si="2"/>
        <v>17577706</v>
      </c>
      <c r="J12" s="9">
        <f t="shared" si="2"/>
        <v>6238906</v>
      </c>
      <c r="K12" s="9">
        <f t="shared" si="2"/>
        <v>5664761</v>
      </c>
      <c r="L12" s="9">
        <f t="shared" si="2"/>
        <v>4548158</v>
      </c>
      <c r="M12" s="9">
        <f t="shared" si="2"/>
        <v>4548158</v>
      </c>
    </row>
    <row r="15" spans="1:13" x14ac:dyDescent="0.25">
      <c r="B15" s="4">
        <v>2017</v>
      </c>
      <c r="C15" s="5"/>
      <c r="D15" s="5"/>
      <c r="E15" s="6"/>
      <c r="F15" s="4">
        <v>2018</v>
      </c>
      <c r="G15" s="6"/>
      <c r="H15" s="4">
        <v>2019</v>
      </c>
      <c r="I15" s="6"/>
      <c r="J15" s="4">
        <v>2020</v>
      </c>
      <c r="K15" s="6"/>
      <c r="L15" s="4">
        <v>2021</v>
      </c>
      <c r="M15" s="6"/>
    </row>
    <row r="16" spans="1:13" x14ac:dyDescent="0.25">
      <c r="B16" s="11" t="s">
        <v>10</v>
      </c>
      <c r="C16" s="11" t="s">
        <v>7</v>
      </c>
      <c r="D16" s="11" t="s">
        <v>8</v>
      </c>
      <c r="E16" s="11" t="s">
        <v>9</v>
      </c>
      <c r="F16" s="11" t="s">
        <v>10</v>
      </c>
      <c r="G16" s="11" t="s">
        <v>11</v>
      </c>
      <c r="H16" s="11" t="s">
        <v>10</v>
      </c>
      <c r="I16" s="11" t="s">
        <v>11</v>
      </c>
      <c r="J16" s="11" t="s">
        <v>10</v>
      </c>
      <c r="K16" s="11" t="s">
        <v>11</v>
      </c>
      <c r="L16" s="11" t="s">
        <v>10</v>
      </c>
      <c r="M16" s="11" t="s">
        <v>11</v>
      </c>
    </row>
    <row r="17" spans="1:13" x14ac:dyDescent="0.25">
      <c r="A17" t="s">
        <v>1</v>
      </c>
      <c r="B17" s="8"/>
      <c r="C17" s="8">
        <v>2337760</v>
      </c>
      <c r="D17" s="8">
        <v>3100374</v>
      </c>
      <c r="E17" s="8">
        <f>+D17</f>
        <v>3100374</v>
      </c>
      <c r="F17" s="12"/>
      <c r="G17" s="7">
        <v>2828750</v>
      </c>
      <c r="H17" s="12"/>
      <c r="I17" s="7">
        <v>1275801</v>
      </c>
      <c r="J17" s="12"/>
      <c r="K17" s="7">
        <v>1556279</v>
      </c>
      <c r="L17" s="12"/>
      <c r="M17" s="7">
        <v>1402123</v>
      </c>
    </row>
    <row r="18" spans="1:13" x14ac:dyDescent="0.25">
      <c r="A18" t="s">
        <v>2</v>
      </c>
      <c r="B18" s="8"/>
      <c r="C18" s="8">
        <v>1215740</v>
      </c>
      <c r="D18" s="8">
        <v>1215739</v>
      </c>
      <c r="E18" s="8">
        <f>+D18</f>
        <v>1215739</v>
      </c>
      <c r="F18" s="8"/>
      <c r="G18" s="7">
        <v>1140220</v>
      </c>
      <c r="H18" s="8"/>
      <c r="I18" s="7">
        <v>2919106</v>
      </c>
      <c r="J18" s="8"/>
      <c r="K18" s="7">
        <v>2399973</v>
      </c>
      <c r="L18" s="8"/>
      <c r="M18" s="7">
        <v>2109321</v>
      </c>
    </row>
    <row r="19" spans="1:13" x14ac:dyDescent="0.25">
      <c r="A19" t="s">
        <v>3</v>
      </c>
      <c r="B19" s="8"/>
      <c r="C19" s="8">
        <v>1753806</v>
      </c>
      <c r="D19" s="8">
        <v>1185698</v>
      </c>
      <c r="E19" s="8">
        <f>+D19</f>
        <v>1185698</v>
      </c>
      <c r="F19" s="8"/>
      <c r="G19" s="7">
        <v>1984220</v>
      </c>
      <c r="H19" s="8"/>
      <c r="I19" s="7">
        <v>1594757</v>
      </c>
      <c r="J19" s="8"/>
      <c r="K19" s="7">
        <v>1598442</v>
      </c>
      <c r="L19" s="8"/>
      <c r="M19" s="7">
        <v>2013380</v>
      </c>
    </row>
    <row r="20" spans="1:13" x14ac:dyDescent="0.25">
      <c r="A20" t="s">
        <v>4</v>
      </c>
      <c r="B20" s="8">
        <f>5084779+660050</f>
        <v>5744829</v>
      </c>
      <c r="C20" s="8">
        <f t="shared" ref="C20:M20" si="3">SUM(C17:C19)</f>
        <v>5307306</v>
      </c>
      <c r="D20" s="8">
        <f t="shared" si="3"/>
        <v>5501811</v>
      </c>
      <c r="E20" s="8">
        <f t="shared" si="3"/>
        <v>5501811</v>
      </c>
      <c r="F20" s="8"/>
      <c r="G20" s="8">
        <f t="shared" si="3"/>
        <v>5953190</v>
      </c>
      <c r="H20" s="8"/>
      <c r="I20" s="8">
        <f t="shared" si="3"/>
        <v>5789664</v>
      </c>
      <c r="J20" s="8"/>
      <c r="K20" s="8">
        <f t="shared" si="3"/>
        <v>5554694</v>
      </c>
      <c r="L20" s="8"/>
      <c r="M20" s="8">
        <f t="shared" si="3"/>
        <v>5524824</v>
      </c>
    </row>
    <row r="21" spans="1:13" x14ac:dyDescent="0.25">
      <c r="A21" t="s">
        <v>5</v>
      </c>
      <c r="B21" s="8">
        <v>645044</v>
      </c>
      <c r="C21" s="8">
        <v>1500135</v>
      </c>
      <c r="D21" s="8">
        <v>1187135</v>
      </c>
      <c r="E21" s="8">
        <f>+D21</f>
        <v>1187135</v>
      </c>
      <c r="F21" s="8"/>
      <c r="G21" s="7">
        <v>1423158</v>
      </c>
      <c r="H21" s="8"/>
      <c r="I21" s="7">
        <v>898813</v>
      </c>
      <c r="J21" s="8"/>
      <c r="K21" s="7">
        <v>680317</v>
      </c>
      <c r="L21" s="8"/>
      <c r="M21" s="7">
        <v>706287</v>
      </c>
    </row>
    <row r="22" spans="1:13" x14ac:dyDescent="0.25">
      <c r="A22" t="s">
        <v>6</v>
      </c>
      <c r="B22" s="9">
        <f>+B20+B21</f>
        <v>6389873</v>
      </c>
      <c r="C22" s="9">
        <f>+C20+C21</f>
        <v>6807441</v>
      </c>
      <c r="D22" s="9">
        <f>+D20+D21</f>
        <v>6688946</v>
      </c>
      <c r="E22" s="9">
        <f>+E20+E21</f>
        <v>6688946</v>
      </c>
      <c r="F22" s="9">
        <v>6250000</v>
      </c>
      <c r="G22" s="9">
        <f>+G20+G21</f>
        <v>7376348</v>
      </c>
      <c r="H22" s="9">
        <v>6250000</v>
      </c>
      <c r="I22" s="9">
        <f>+I20+I21</f>
        <v>6688477</v>
      </c>
      <c r="J22" s="9">
        <v>6250000</v>
      </c>
      <c r="K22" s="9">
        <f>+K20+K21</f>
        <v>6235011</v>
      </c>
      <c r="L22" s="9">
        <v>6250000</v>
      </c>
      <c r="M22" s="9">
        <f>+M20+M21</f>
        <v>6231111</v>
      </c>
    </row>
    <row r="25" spans="1:13" x14ac:dyDescent="0.25">
      <c r="A25" s="1" t="s">
        <v>15</v>
      </c>
      <c r="B25" s="13">
        <v>2012</v>
      </c>
      <c r="C25" s="14"/>
      <c r="D25" s="13">
        <v>2013</v>
      </c>
      <c r="E25" s="14"/>
      <c r="F25" s="13">
        <v>2014</v>
      </c>
      <c r="G25" s="14"/>
      <c r="H25" s="13">
        <v>2015</v>
      </c>
      <c r="I25" s="14"/>
      <c r="J25" s="4">
        <v>2016</v>
      </c>
      <c r="K25" s="5"/>
      <c r="L25" s="5"/>
      <c r="M25" s="6"/>
    </row>
    <row r="26" spans="1:13" x14ac:dyDescent="0.25">
      <c r="B26" s="11" t="s">
        <v>10</v>
      </c>
      <c r="C26" s="11" t="s">
        <v>13</v>
      </c>
      <c r="D26" s="11" t="s">
        <v>10</v>
      </c>
      <c r="E26" s="11" t="s">
        <v>13</v>
      </c>
      <c r="F26" s="11" t="s">
        <v>10</v>
      </c>
      <c r="G26" s="11" t="s">
        <v>13</v>
      </c>
      <c r="H26" s="11" t="s">
        <v>10</v>
      </c>
      <c r="I26" s="11" t="s">
        <v>13</v>
      </c>
      <c r="J26" s="11" t="s">
        <v>10</v>
      </c>
      <c r="K26" s="11" t="s">
        <v>7</v>
      </c>
      <c r="L26" s="11" t="s">
        <v>8</v>
      </c>
      <c r="M26" s="11" t="s">
        <v>9</v>
      </c>
    </row>
    <row r="27" spans="1:13" x14ac:dyDescent="0.25">
      <c r="A27" t="s">
        <v>16</v>
      </c>
      <c r="B27" s="12"/>
      <c r="C27" s="8"/>
      <c r="D27" s="12"/>
      <c r="E27" s="8">
        <v>1323999</v>
      </c>
      <c r="F27" s="12"/>
      <c r="G27" s="8">
        <v>1342978</v>
      </c>
      <c r="H27" s="12"/>
      <c r="I27" s="8">
        <v>1377569</v>
      </c>
      <c r="J27" s="8"/>
      <c r="K27" s="8">
        <v>1568480</v>
      </c>
      <c r="L27" s="8">
        <v>1455280</v>
      </c>
      <c r="M27" s="8">
        <v>1352091</v>
      </c>
    </row>
    <row r="28" spans="1:13" x14ac:dyDescent="0.25">
      <c r="A28" t="s">
        <v>17</v>
      </c>
      <c r="B28" s="8"/>
      <c r="C28" s="8"/>
      <c r="D28" s="8"/>
      <c r="E28" s="8">
        <v>463151</v>
      </c>
      <c r="F28" s="8"/>
      <c r="G28" s="8">
        <v>471477</v>
      </c>
      <c r="H28" s="8"/>
      <c r="I28" s="8">
        <v>427525</v>
      </c>
      <c r="J28" s="8"/>
      <c r="K28" s="8">
        <v>530250</v>
      </c>
      <c r="L28" s="8">
        <v>530250</v>
      </c>
      <c r="M28" s="8">
        <v>731242</v>
      </c>
    </row>
    <row r="29" spans="1:13" x14ac:dyDescent="0.25">
      <c r="A29" t="s">
        <v>18</v>
      </c>
      <c r="B29" s="8">
        <v>1760995</v>
      </c>
      <c r="C29" s="8">
        <f t="shared" ref="C29:M29" si="4">+C27+C28</f>
        <v>0</v>
      </c>
      <c r="D29" s="8">
        <v>2137512</v>
      </c>
      <c r="E29" s="8">
        <f t="shared" si="4"/>
        <v>1787150</v>
      </c>
      <c r="F29" s="8">
        <v>2190700</v>
      </c>
      <c r="G29" s="8">
        <f t="shared" si="4"/>
        <v>1814455</v>
      </c>
      <c r="H29" s="8">
        <v>2245300</v>
      </c>
      <c r="I29" s="8">
        <f t="shared" si="4"/>
        <v>1805094</v>
      </c>
      <c r="J29" s="8">
        <v>2301400</v>
      </c>
      <c r="K29" s="8">
        <f t="shared" si="4"/>
        <v>2098730</v>
      </c>
      <c r="L29" s="8">
        <f t="shared" si="4"/>
        <v>1985530</v>
      </c>
      <c r="M29" s="8">
        <f t="shared" si="4"/>
        <v>2083333</v>
      </c>
    </row>
    <row r="30" spans="1:13" x14ac:dyDescent="0.25">
      <c r="A30" t="s">
        <v>19</v>
      </c>
      <c r="B30" s="8">
        <v>955500</v>
      </c>
      <c r="C30" s="8"/>
      <c r="D30" s="8">
        <v>1106020</v>
      </c>
      <c r="E30" s="8">
        <v>1054939</v>
      </c>
      <c r="F30" s="8">
        <v>1133700</v>
      </c>
      <c r="G30" s="8">
        <v>1169535</v>
      </c>
      <c r="H30" s="8">
        <v>1162000</v>
      </c>
      <c r="I30" s="8">
        <v>1096116</v>
      </c>
      <c r="J30" s="8">
        <v>1191100</v>
      </c>
      <c r="K30" s="8">
        <v>1203967</v>
      </c>
      <c r="L30" s="8">
        <v>1203967</v>
      </c>
      <c r="M30" s="8">
        <v>1051073</v>
      </c>
    </row>
    <row r="31" spans="1:13" x14ac:dyDescent="0.25">
      <c r="A31" t="s">
        <v>20</v>
      </c>
      <c r="B31" s="10"/>
      <c r="C31" s="8"/>
      <c r="D31" s="8"/>
      <c r="E31" s="8">
        <v>5419</v>
      </c>
      <c r="F31" s="8"/>
      <c r="G31" s="8">
        <v>5663</v>
      </c>
      <c r="H31" s="8"/>
      <c r="I31" s="8">
        <v>8066</v>
      </c>
      <c r="J31" s="8"/>
      <c r="K31" s="8">
        <v>10250</v>
      </c>
      <c r="L31" s="8">
        <v>10250</v>
      </c>
      <c r="M31" s="8">
        <v>14699</v>
      </c>
    </row>
    <row r="32" spans="1:13" x14ac:dyDescent="0.25">
      <c r="A32" t="s">
        <v>21</v>
      </c>
      <c r="B32" s="8">
        <v>1931265</v>
      </c>
      <c r="C32" s="8"/>
      <c r="D32" s="8">
        <v>2235040</v>
      </c>
      <c r="E32" s="8">
        <v>2147695</v>
      </c>
      <c r="F32" s="8">
        <v>2391200</v>
      </c>
      <c r="G32" s="8">
        <v>2234998</v>
      </c>
      <c r="H32" s="8">
        <v>2348400</v>
      </c>
      <c r="I32" s="8">
        <v>2648314</v>
      </c>
      <c r="J32" s="8">
        <v>2406900</v>
      </c>
      <c r="K32" s="8">
        <v>2704335</v>
      </c>
      <c r="L32" s="8">
        <v>2638335</v>
      </c>
      <c r="M32" s="8">
        <v>2539709</v>
      </c>
    </row>
    <row r="33" spans="1:13" x14ac:dyDescent="0.25">
      <c r="A33" t="s">
        <v>22</v>
      </c>
      <c r="B33" s="9">
        <f>SUM(B29:B32)</f>
        <v>4647760</v>
      </c>
      <c r="C33" s="9">
        <f t="shared" ref="C33:M33" si="5">SUM(C29:C32)</f>
        <v>0</v>
      </c>
      <c r="D33" s="9">
        <f t="shared" si="5"/>
        <v>5478572</v>
      </c>
      <c r="E33" s="9">
        <f t="shared" si="5"/>
        <v>4995203</v>
      </c>
      <c r="F33" s="9">
        <f t="shared" si="5"/>
        <v>5715600</v>
      </c>
      <c r="G33" s="9">
        <f t="shared" si="5"/>
        <v>5224651</v>
      </c>
      <c r="H33" s="9">
        <f t="shared" si="5"/>
        <v>5755700</v>
      </c>
      <c r="I33" s="9">
        <f t="shared" si="5"/>
        <v>5557590</v>
      </c>
      <c r="J33" s="9">
        <f t="shared" si="5"/>
        <v>5899400</v>
      </c>
      <c r="K33" s="9">
        <f t="shared" si="5"/>
        <v>6017282</v>
      </c>
      <c r="L33" s="9">
        <f t="shared" si="5"/>
        <v>5838082</v>
      </c>
      <c r="M33" s="9">
        <f t="shared" si="5"/>
        <v>5688814</v>
      </c>
    </row>
    <row r="36" spans="1:13" x14ac:dyDescent="0.25">
      <c r="B36" s="4">
        <v>2017</v>
      </c>
      <c r="C36" s="5"/>
      <c r="D36" s="5"/>
      <c r="E36" s="6"/>
      <c r="F36" s="4">
        <v>2018</v>
      </c>
      <c r="G36" s="6"/>
      <c r="H36" s="4">
        <v>2019</v>
      </c>
      <c r="I36" s="6"/>
      <c r="J36" s="4">
        <v>2020</v>
      </c>
      <c r="K36" s="6"/>
      <c r="L36" s="4">
        <v>2021</v>
      </c>
      <c r="M36" s="6"/>
    </row>
    <row r="37" spans="1:13" x14ac:dyDescent="0.25">
      <c r="B37" s="11" t="s">
        <v>10</v>
      </c>
      <c r="C37" s="11" t="s">
        <v>7</v>
      </c>
      <c r="D37" s="11" t="s">
        <v>8</v>
      </c>
      <c r="E37" s="11" t="s">
        <v>9</v>
      </c>
      <c r="F37" s="11" t="s">
        <v>10</v>
      </c>
      <c r="G37" s="11" t="s">
        <v>7</v>
      </c>
      <c r="H37" s="11" t="s">
        <v>10</v>
      </c>
      <c r="I37" s="11" t="s">
        <v>7</v>
      </c>
      <c r="J37" s="11" t="s">
        <v>10</v>
      </c>
      <c r="K37" s="11" t="s">
        <v>7</v>
      </c>
      <c r="L37" s="11" t="s">
        <v>10</v>
      </c>
      <c r="M37" s="11" t="s">
        <v>7</v>
      </c>
    </row>
    <row r="38" spans="1:13" x14ac:dyDescent="0.25">
      <c r="A38" t="s">
        <v>16</v>
      </c>
      <c r="B38" s="12"/>
      <c r="C38" s="12">
        <v>1843870</v>
      </c>
      <c r="D38" s="12">
        <v>1578483</v>
      </c>
      <c r="E38" s="12">
        <v>1531128</v>
      </c>
      <c r="F38" s="12"/>
      <c r="G38" s="12">
        <v>2030600</v>
      </c>
      <c r="H38" s="12"/>
      <c r="I38" s="12">
        <v>2083700</v>
      </c>
      <c r="J38" s="12"/>
      <c r="K38" s="12">
        <v>2138100</v>
      </c>
      <c r="L38" s="12"/>
      <c r="M38" s="12">
        <v>2194100</v>
      </c>
    </row>
    <row r="39" spans="1:13" x14ac:dyDescent="0.25">
      <c r="A39" t="s">
        <v>17</v>
      </c>
      <c r="B39" s="8"/>
      <c r="C39" s="8">
        <v>681745</v>
      </c>
      <c r="D39" s="8">
        <v>667795</v>
      </c>
      <c r="E39" s="8">
        <v>647761</v>
      </c>
      <c r="F39" s="8"/>
      <c r="G39" s="8">
        <v>699600</v>
      </c>
      <c r="H39" s="8"/>
      <c r="I39" s="8">
        <v>717900</v>
      </c>
      <c r="J39" s="8"/>
      <c r="K39" s="8">
        <v>736700</v>
      </c>
      <c r="L39" s="8"/>
      <c r="M39" s="8">
        <v>755900</v>
      </c>
    </row>
    <row r="40" spans="1:13" x14ac:dyDescent="0.25">
      <c r="A40" t="s">
        <v>18</v>
      </c>
      <c r="B40" s="8">
        <v>2600300</v>
      </c>
      <c r="C40" s="8">
        <f t="shared" ref="B40:M40" si="6">+C38+C39</f>
        <v>2525615</v>
      </c>
      <c r="D40" s="8">
        <f t="shared" si="6"/>
        <v>2246278</v>
      </c>
      <c r="E40" s="8">
        <f t="shared" si="6"/>
        <v>2178889</v>
      </c>
      <c r="F40" s="8">
        <f t="shared" si="6"/>
        <v>0</v>
      </c>
      <c r="G40" s="8">
        <f t="shared" si="6"/>
        <v>2730200</v>
      </c>
      <c r="H40" s="8">
        <f t="shared" si="6"/>
        <v>0</v>
      </c>
      <c r="I40" s="8">
        <f t="shared" si="6"/>
        <v>2801600</v>
      </c>
      <c r="J40" s="8">
        <f t="shared" si="6"/>
        <v>0</v>
      </c>
      <c r="K40" s="8">
        <f t="shared" si="6"/>
        <v>2874800</v>
      </c>
      <c r="L40" s="8">
        <f t="shared" si="6"/>
        <v>0</v>
      </c>
      <c r="M40" s="8">
        <f t="shared" si="6"/>
        <v>2950000</v>
      </c>
    </row>
    <row r="41" spans="1:13" x14ac:dyDescent="0.25">
      <c r="A41" t="s">
        <v>19</v>
      </c>
      <c r="B41" s="8">
        <v>1220800</v>
      </c>
      <c r="C41" s="8">
        <v>1184825</v>
      </c>
      <c r="D41" s="8">
        <v>1184825</v>
      </c>
      <c r="E41" s="8">
        <v>1149280</v>
      </c>
      <c r="F41" s="8"/>
      <c r="G41" s="8">
        <v>1295900</v>
      </c>
      <c r="H41" s="8"/>
      <c r="I41" s="8">
        <v>1329700</v>
      </c>
      <c r="J41" s="8"/>
      <c r="K41" s="8">
        <v>1364400</v>
      </c>
      <c r="L41" s="8"/>
      <c r="M41" s="8">
        <v>1400100</v>
      </c>
    </row>
    <row r="42" spans="1:13" x14ac:dyDescent="0.25">
      <c r="A42" t="s">
        <v>20</v>
      </c>
      <c r="B42" s="8"/>
      <c r="C42" s="8">
        <v>12000</v>
      </c>
      <c r="D42" s="8">
        <v>12000</v>
      </c>
      <c r="E42" s="8">
        <v>11640</v>
      </c>
      <c r="F42" s="8"/>
      <c r="G42" s="8">
        <v>12300</v>
      </c>
      <c r="H42" s="8"/>
      <c r="I42" s="8">
        <v>12600</v>
      </c>
      <c r="J42" s="8"/>
      <c r="K42" s="8">
        <v>12900</v>
      </c>
      <c r="L42" s="8"/>
      <c r="M42" s="8">
        <v>13300</v>
      </c>
    </row>
    <row r="43" spans="1:13" x14ac:dyDescent="0.25">
      <c r="A43" t="s">
        <v>21</v>
      </c>
      <c r="B43" s="8">
        <v>2666600</v>
      </c>
      <c r="C43" s="8">
        <v>3142082</v>
      </c>
      <c r="D43" s="8">
        <v>2744522</v>
      </c>
      <c r="E43" s="8">
        <v>2650546</v>
      </c>
      <c r="F43" s="8"/>
      <c r="G43" s="8">
        <v>3323000</v>
      </c>
      <c r="H43" s="8"/>
      <c r="I43" s="8">
        <v>3490000</v>
      </c>
      <c r="J43" s="8"/>
      <c r="K43" s="8">
        <v>3581200</v>
      </c>
      <c r="L43" s="8"/>
      <c r="M43" s="8">
        <v>3674800</v>
      </c>
    </row>
    <row r="44" spans="1:13" x14ac:dyDescent="0.25">
      <c r="A44" t="s">
        <v>22</v>
      </c>
      <c r="B44" s="9">
        <f t="shared" ref="B44:M44" si="7">SUM(B40:B43)</f>
        <v>6487700</v>
      </c>
      <c r="C44" s="9">
        <f t="shared" si="7"/>
        <v>6864522</v>
      </c>
      <c r="D44" s="9">
        <f t="shared" si="7"/>
        <v>6187625</v>
      </c>
      <c r="E44" s="9">
        <f t="shared" si="7"/>
        <v>5990355</v>
      </c>
      <c r="F44" s="9">
        <f>+B44*1.03</f>
        <v>6682331</v>
      </c>
      <c r="G44" s="9">
        <f t="shared" si="7"/>
        <v>7361400</v>
      </c>
      <c r="H44" s="9">
        <f>+F44*1.03</f>
        <v>6882800.9300000006</v>
      </c>
      <c r="I44" s="9">
        <f t="shared" si="7"/>
        <v>7633900</v>
      </c>
      <c r="J44" s="9">
        <f>+H44*1.03</f>
        <v>7089284.9579000007</v>
      </c>
      <c r="K44" s="9">
        <f t="shared" si="7"/>
        <v>7833300</v>
      </c>
      <c r="L44" s="9">
        <f>+J44*1.03</f>
        <v>7301963.5066370014</v>
      </c>
      <c r="M44" s="9">
        <f t="shared" si="7"/>
        <v>8038200</v>
      </c>
    </row>
  </sheetData>
  <mergeCells count="20">
    <mergeCell ref="B25:C25"/>
    <mergeCell ref="D25:E25"/>
    <mergeCell ref="F25:G25"/>
    <mergeCell ref="H25:I25"/>
    <mergeCell ref="J25:M25"/>
    <mergeCell ref="B36:E36"/>
    <mergeCell ref="F36:G36"/>
    <mergeCell ref="H36:I36"/>
    <mergeCell ref="J36:K36"/>
    <mergeCell ref="L36:M36"/>
    <mergeCell ref="J5:M5"/>
    <mergeCell ref="B15:E15"/>
    <mergeCell ref="F15:G15"/>
    <mergeCell ref="H15:I15"/>
    <mergeCell ref="J15:K15"/>
    <mergeCell ref="L15:M15"/>
    <mergeCell ref="B5:C5"/>
    <mergeCell ref="D5:E5"/>
    <mergeCell ref="F5:G5"/>
    <mergeCell ref="H5:I5"/>
  </mergeCells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2017-09-06T19:51:27Z</cp:lastPrinted>
  <dcterms:created xsi:type="dcterms:W3CDTF">2017-09-06T17:45:46Z</dcterms:created>
  <dcterms:modified xsi:type="dcterms:W3CDTF">2017-09-06T19:53:25Z</dcterms:modified>
</cp:coreProperties>
</file>