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516" windowHeight="13176"/>
  </bookViews>
  <sheets>
    <sheet name="Undertaking J2.4" sheetId="1" r:id="rId1"/>
    <sheet name="Deferred Rev calc" sheetId="2" r:id="rId2"/>
    <sheet name="Pic 2BA" sheetId="3" r:id="rId3"/>
    <sheet name="Pic 2H" sheetId="4" r:id="rId4"/>
  </sheets>
  <externalReferences>
    <externalReference r:id="rId5"/>
  </externalReferences>
  <definedNames>
    <definedName name="BridgeYear">'[1]LDC Info'!$E$26</definedName>
    <definedName name="TestYear">'[1]LDC Info'!$E$24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B27" i="2" l="1"/>
  <c r="B48" i="2" s="1"/>
  <c r="C27" i="2"/>
  <c r="C48" i="2" s="1"/>
  <c r="D27" i="2"/>
  <c r="D48" i="2" s="1"/>
  <c r="E27" i="2"/>
  <c r="E48" i="2" s="1"/>
  <c r="F27" i="2"/>
  <c r="F48" i="2" s="1"/>
  <c r="B28" i="2"/>
  <c r="B49" i="2" s="1"/>
  <c r="C28" i="2"/>
  <c r="C49" i="2" s="1"/>
  <c r="D28" i="2"/>
  <c r="D49" i="2" s="1"/>
  <c r="E28" i="2"/>
  <c r="E49" i="2" s="1"/>
  <c r="F28" i="2"/>
  <c r="F49" i="2" s="1"/>
  <c r="B29" i="2"/>
  <c r="B50" i="2" s="1"/>
  <c r="C29" i="2"/>
  <c r="C50" i="2" s="1"/>
  <c r="D29" i="2"/>
  <c r="D50" i="2" s="1"/>
  <c r="E29" i="2"/>
  <c r="E50" i="2" s="1"/>
  <c r="F29" i="2"/>
  <c r="F50" i="2" s="1"/>
  <c r="B30" i="2"/>
  <c r="B51" i="2" s="1"/>
  <c r="C30" i="2"/>
  <c r="C51" i="2" s="1"/>
  <c r="D30" i="2"/>
  <c r="D51" i="2" s="1"/>
  <c r="E30" i="2"/>
  <c r="E51" i="2" s="1"/>
  <c r="F30" i="2"/>
  <c r="F51" i="2" s="1"/>
  <c r="B31" i="2"/>
  <c r="B52" i="2" s="1"/>
  <c r="C31" i="2"/>
  <c r="C52" i="2" s="1"/>
  <c r="D31" i="2"/>
  <c r="D52" i="2" s="1"/>
  <c r="E31" i="2"/>
  <c r="E52" i="2" s="1"/>
  <c r="F31" i="2"/>
  <c r="F52" i="2" s="1"/>
  <c r="B32" i="2"/>
  <c r="B53" i="2" s="1"/>
  <c r="C32" i="2"/>
  <c r="C53" i="2" s="1"/>
  <c r="D32" i="2"/>
  <c r="D53" i="2" s="1"/>
  <c r="E32" i="2"/>
  <c r="E53" i="2" s="1"/>
  <c r="F32" i="2"/>
  <c r="F53" i="2" s="1"/>
  <c r="B33" i="2"/>
  <c r="B54" i="2" s="1"/>
  <c r="C33" i="2"/>
  <c r="C54" i="2" s="1"/>
  <c r="D33" i="2"/>
  <c r="D54" i="2" s="1"/>
  <c r="E33" i="2"/>
  <c r="E54" i="2" s="1"/>
  <c r="F33" i="2"/>
  <c r="F54" i="2" s="1"/>
  <c r="B34" i="2"/>
  <c r="B55" i="2" s="1"/>
  <c r="C34" i="2"/>
  <c r="C55" i="2" s="1"/>
  <c r="D34" i="2"/>
  <c r="D55" i="2" s="1"/>
  <c r="E34" i="2"/>
  <c r="E55" i="2" s="1"/>
  <c r="F34" i="2"/>
  <c r="F55" i="2" s="1"/>
  <c r="B35" i="2"/>
  <c r="B56" i="2" s="1"/>
  <c r="C35" i="2"/>
  <c r="C56" i="2" s="1"/>
  <c r="D35" i="2"/>
  <c r="D56" i="2" s="1"/>
  <c r="E35" i="2"/>
  <c r="E56" i="2" s="1"/>
  <c r="F35" i="2"/>
  <c r="F56" i="2" s="1"/>
  <c r="B36" i="2"/>
  <c r="B57" i="2" s="1"/>
  <c r="C36" i="2"/>
  <c r="C57" i="2" s="1"/>
  <c r="D36" i="2"/>
  <c r="D57" i="2" s="1"/>
  <c r="E36" i="2"/>
  <c r="E57" i="2" s="1"/>
  <c r="F36" i="2"/>
  <c r="F57" i="2" s="1"/>
  <c r="B37" i="2"/>
  <c r="B58" i="2" s="1"/>
  <c r="C37" i="2"/>
  <c r="C58" i="2" s="1"/>
  <c r="D37" i="2"/>
  <c r="D58" i="2" s="1"/>
  <c r="E37" i="2"/>
  <c r="E58" i="2" s="1"/>
  <c r="F37" i="2"/>
  <c r="F58" i="2" s="1"/>
  <c r="B38" i="2"/>
  <c r="B59" i="2" s="1"/>
  <c r="C38" i="2"/>
  <c r="C59" i="2" s="1"/>
  <c r="D38" i="2"/>
  <c r="D59" i="2" s="1"/>
  <c r="E38" i="2"/>
  <c r="E59" i="2" s="1"/>
  <c r="F38" i="2"/>
  <c r="F59" i="2" s="1"/>
  <c r="B39" i="2"/>
  <c r="B60" i="2" s="1"/>
  <c r="C39" i="2"/>
  <c r="C60" i="2" s="1"/>
  <c r="D39" i="2"/>
  <c r="D60" i="2" s="1"/>
  <c r="E39" i="2"/>
  <c r="E60" i="2" s="1"/>
  <c r="F39" i="2"/>
  <c r="F60" i="2" s="1"/>
  <c r="C26" i="2"/>
  <c r="C47" i="2" s="1"/>
  <c r="D26" i="2"/>
  <c r="D47" i="2" s="1"/>
  <c r="D61" i="2" s="1"/>
  <c r="E26" i="2"/>
  <c r="E47" i="2" s="1"/>
  <c r="F26" i="2"/>
  <c r="F47" i="2" s="1"/>
  <c r="B26" i="2"/>
  <c r="B47" i="2" s="1"/>
  <c r="F61" i="2" l="1"/>
  <c r="B61" i="2"/>
  <c r="C61" i="2"/>
  <c r="E61" i="2"/>
  <c r="F40" i="2"/>
  <c r="B40" i="2"/>
  <c r="C40" i="2"/>
  <c r="E40" i="2"/>
  <c r="D40" i="2"/>
  <c r="F63" i="2" l="1"/>
  <c r="D9" i="1" s="1"/>
  <c r="D12" i="1" s="1"/>
  <c r="F42" i="2"/>
</calcChain>
</file>

<file path=xl/sharedStrings.xml><?xml version="1.0" encoding="utf-8"?>
<sst xmlns="http://schemas.openxmlformats.org/spreadsheetml/2006/main" count="34" uniqueCount="22">
  <si>
    <t>J2.4</t>
  </si>
  <si>
    <t>App. 2-BA Asset Continuity schedule cell J378 has been updated to reflect the increase in capital contributions depreciation due to the increase in capital contributions in the test year.</t>
  </si>
  <si>
    <t>IPC2017SS02</t>
  </si>
  <si>
    <t>IPC2017SS03</t>
  </si>
  <si>
    <t>IPC2017SS05</t>
  </si>
  <si>
    <t>IPC2017SS06</t>
  </si>
  <si>
    <t>IPC2017SS08</t>
  </si>
  <si>
    <t>Asset Breakdown of Capital</t>
  </si>
  <si>
    <t>Breakdown of Contributions</t>
  </si>
  <si>
    <t>Asset Class</t>
  </si>
  <si>
    <t>Calculation of Depreciation of Contributions</t>
  </si>
  <si>
    <t>Useful life</t>
  </si>
  <si>
    <t>Total capital moved from System Service to System Access:</t>
  </si>
  <si>
    <t>Total Contributions pertaining to change in System Access:</t>
  </si>
  <si>
    <t>Total 2017 Depreciation of contribution change to 2017:</t>
  </si>
  <si>
    <t>App. 2-BA</t>
  </si>
  <si>
    <t>App. 2-H</t>
  </si>
  <si>
    <t>Deferred Revenue</t>
  </si>
  <si>
    <t>Revised                Oct 6, 2017</t>
  </si>
  <si>
    <t xml:space="preserve">Previous           Sept 20, 2017 </t>
  </si>
  <si>
    <t xml:space="preserve">App. 2-H Other Oper Rev  cell H18 has been updated to reflect the deferred revenue increase as a result of the increase in capital contributions in the test year. </t>
  </si>
  <si>
    <t>Cont. Dep'n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</si>
</sst>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Microsoft Sans Serif"/>
      <family val="2"/>
    </font>
    <font>
      <sz val="9"/>
      <color rgb="FF000000"/>
      <name val="Microsoft Sans Serif"/>
      <family val="2"/>
    </font>
    <font>
      <b/>
      <sz val="9"/>
      <name val="Microsoft Sans Serif"/>
      <family val="2"/>
    </font>
    <font>
      <b/>
      <sz val="9"/>
      <color rgb="FF000000"/>
      <name val="Microsoft Sans Serif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165" fontId="0" fillId="0" borderId="0" xfId="1" applyNumberFormat="1" applyFont="1"/>
    <xf numFmtId="0" fontId="4" fillId="0" borderId="0" xfId="0" applyNumberFormat="1" applyFont="1" applyFill="1" applyBorder="1" applyAlignment="1" applyProtection="1"/>
    <xf numFmtId="166" fontId="4" fillId="0" borderId="2" xfId="0" applyNumberFormat="1" applyFont="1" applyFill="1" applyBorder="1" applyAlignment="1" applyProtection="1"/>
    <xf numFmtId="0" fontId="0" fillId="0" borderId="0" xfId="0" applyAlignment="1">
      <alignment horizontal="center"/>
    </xf>
    <xf numFmtId="166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0" fontId="0" fillId="2" borderId="0" xfId="0" applyFill="1"/>
    <xf numFmtId="0" fontId="3" fillId="2" borderId="1" xfId="0" applyNumberFormat="1" applyFont="1" applyFill="1" applyBorder="1" applyAlignment="1" applyProtection="1">
      <alignment horizontal="center"/>
    </xf>
    <xf numFmtId="166" fontId="5" fillId="2" borderId="1" xfId="0" applyNumberFormat="1" applyFont="1" applyFill="1" applyBorder="1" applyAlignment="1" applyProtection="1"/>
    <xf numFmtId="0" fontId="0" fillId="3" borderId="0" xfId="0" applyFill="1"/>
    <xf numFmtId="166" fontId="2" fillId="3" borderId="0" xfId="0" applyNumberFormat="1" applyFont="1" applyFill="1"/>
    <xf numFmtId="0" fontId="3" fillId="2" borderId="4" xfId="0" applyNumberFormat="1" applyFont="1" applyFill="1" applyBorder="1" applyAlignment="1" applyProtection="1">
      <alignment horizontal="center"/>
    </xf>
    <xf numFmtId="165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190500</xdr:colOff>
      <xdr:row>60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11300" cy="1143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12986</xdr:colOff>
      <xdr:row>20</xdr:row>
      <xdr:rowOff>56707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9156986" cy="3676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Models/Interrogatories-TC/TC%20Models/2017_Filing_Requirements_Chapter2_Appendices%20T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8" sqref="A8:D12"/>
    </sheetView>
  </sheetViews>
  <sheetFormatPr defaultRowHeight="14.4" x14ac:dyDescent="0.3"/>
  <cols>
    <col min="1" max="1" width="22.88671875" customWidth="1"/>
    <col min="2" max="2" width="15.6640625" customWidth="1"/>
    <col min="3" max="3" width="2" customWidth="1"/>
    <col min="4" max="4" width="16.109375" customWidth="1"/>
  </cols>
  <sheetData>
    <row r="2" spans="1:4" ht="15" x14ac:dyDescent="0.25">
      <c r="A2" t="s">
        <v>0</v>
      </c>
    </row>
    <row r="4" spans="1:4" ht="15" x14ac:dyDescent="0.25">
      <c r="A4" t="s">
        <v>1</v>
      </c>
    </row>
    <row r="5" spans="1:4" ht="15" x14ac:dyDescent="0.25">
      <c r="A5" t="s">
        <v>20</v>
      </c>
    </row>
    <row r="8" spans="1:4" ht="30" x14ac:dyDescent="0.25">
      <c r="A8" s="15" t="s">
        <v>15</v>
      </c>
      <c r="B8" s="16" t="s">
        <v>19</v>
      </c>
      <c r="C8" s="17"/>
      <c r="D8" s="16" t="s">
        <v>18</v>
      </c>
    </row>
    <row r="9" spans="1:4" ht="15" x14ac:dyDescent="0.25">
      <c r="A9" t="s">
        <v>21</v>
      </c>
      <c r="B9" s="1">
        <v>522116</v>
      </c>
      <c r="D9" s="14">
        <f>B9+'Deferred Rev calc'!F63</f>
        <v>547497.09866666666</v>
      </c>
    </row>
    <row r="11" spans="1:4" ht="30" x14ac:dyDescent="0.25">
      <c r="A11" s="15" t="s">
        <v>16</v>
      </c>
      <c r="B11" s="16" t="s">
        <v>19</v>
      </c>
      <c r="C11" s="17"/>
      <c r="D11" s="16" t="s">
        <v>18</v>
      </c>
    </row>
    <row r="12" spans="1:4" ht="15" x14ac:dyDescent="0.25">
      <c r="A12" t="s">
        <v>17</v>
      </c>
      <c r="B12" s="1">
        <v>-522116</v>
      </c>
      <c r="D12" s="14">
        <f>-D9</f>
        <v>-547497.09866666666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workbookViewId="0">
      <selection activeCell="H36" sqref="H36"/>
    </sheetView>
  </sheetViews>
  <sheetFormatPr defaultRowHeight="14.4" x14ac:dyDescent="0.3"/>
  <cols>
    <col min="1" max="1" width="11.109375" customWidth="1"/>
    <col min="2" max="6" width="13.6640625" bestFit="1" customWidth="1"/>
    <col min="8" max="12" width="13.6640625" bestFit="1" customWidth="1"/>
    <col min="13" max="13" width="10.33203125" bestFit="1" customWidth="1"/>
    <col min="14" max="18" width="13.6640625" bestFit="1" customWidth="1"/>
  </cols>
  <sheetData>
    <row r="2" spans="1:6" ht="15.75" x14ac:dyDescent="0.25">
      <c r="A2" s="8"/>
      <c r="B2" s="18" t="s">
        <v>7</v>
      </c>
      <c r="C2" s="18"/>
      <c r="D2" s="18"/>
      <c r="E2" s="18"/>
      <c r="F2" s="18"/>
    </row>
    <row r="3" spans="1:6" ht="15" x14ac:dyDescent="0.25">
      <c r="A3" s="9" t="s">
        <v>9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 ht="15" x14ac:dyDescent="0.25">
      <c r="A4" s="6"/>
      <c r="B4" s="2"/>
      <c r="C4" s="2"/>
      <c r="D4" s="2"/>
      <c r="E4" s="2"/>
      <c r="F4" s="2"/>
    </row>
    <row r="5" spans="1:6" ht="15" x14ac:dyDescent="0.25">
      <c r="A5" s="6"/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" x14ac:dyDescent="0.25">
      <c r="A6" s="6"/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" x14ac:dyDescent="0.25">
      <c r="A7" s="6"/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ht="15" x14ac:dyDescent="0.25">
      <c r="A8" s="6"/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" x14ac:dyDescent="0.25">
      <c r="A9" s="6">
        <v>1830</v>
      </c>
      <c r="B9" s="3">
        <v>215150</v>
      </c>
      <c r="C9" s="3">
        <v>368240</v>
      </c>
      <c r="D9" s="3">
        <v>486479.4</v>
      </c>
      <c r="E9" s="3">
        <v>373661</v>
      </c>
      <c r="F9" s="3">
        <v>211586.2</v>
      </c>
    </row>
    <row r="10" spans="1:6" ht="15" x14ac:dyDescent="0.25">
      <c r="A10" s="6">
        <v>1835</v>
      </c>
      <c r="B10" s="3">
        <v>135787</v>
      </c>
      <c r="C10" s="3">
        <v>239600</v>
      </c>
      <c r="D10" s="3">
        <v>328086.7</v>
      </c>
      <c r="E10" s="3">
        <v>262338.5</v>
      </c>
      <c r="F10" s="3">
        <v>146016.4</v>
      </c>
    </row>
    <row r="11" spans="1:6" ht="15" x14ac:dyDescent="0.25">
      <c r="A11" s="6"/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ht="15" x14ac:dyDescent="0.25">
      <c r="A12" s="6"/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ht="15" x14ac:dyDescent="0.25">
      <c r="A13" s="6"/>
      <c r="B13" s="3">
        <v>0</v>
      </c>
      <c r="C13" s="3">
        <v>0</v>
      </c>
      <c r="D13" s="3">
        <v>0</v>
      </c>
      <c r="E13" s="3">
        <v>0</v>
      </c>
      <c r="F13" s="3">
        <v>34588.400000000001</v>
      </c>
    </row>
    <row r="14" spans="1:6" ht="15" x14ac:dyDescent="0.25">
      <c r="A14" s="6"/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ht="15" x14ac:dyDescent="0.25">
      <c r="A15" s="6">
        <v>1855</v>
      </c>
      <c r="B15" s="3">
        <v>11632.5</v>
      </c>
      <c r="C15" s="3">
        <v>11092.5</v>
      </c>
      <c r="D15" s="3">
        <v>23265</v>
      </c>
      <c r="E15" s="3">
        <v>0</v>
      </c>
      <c r="F15" s="3">
        <v>6369.99999999999</v>
      </c>
    </row>
    <row r="16" spans="1:6" ht="15" x14ac:dyDescent="0.25">
      <c r="A16" s="6"/>
      <c r="B16" s="3">
        <v>0</v>
      </c>
      <c r="C16" s="3">
        <v>0</v>
      </c>
      <c r="D16" s="3">
        <v>0</v>
      </c>
      <c r="E16" s="3">
        <v>0</v>
      </c>
      <c r="F16" s="3">
        <v>1480</v>
      </c>
    </row>
    <row r="17" spans="1:6" ht="15" x14ac:dyDescent="0.25">
      <c r="A17" s="6"/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ht="15" x14ac:dyDescent="0.25">
      <c r="A18" s="6"/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ht="15" x14ac:dyDescent="0.25">
      <c r="B19" s="10">
        <v>362569.5</v>
      </c>
      <c r="C19" s="10">
        <v>618932.5</v>
      </c>
      <c r="D19" s="10">
        <v>837831.1</v>
      </c>
      <c r="E19" s="10">
        <v>635999.50000000105</v>
      </c>
      <c r="F19" s="10">
        <v>400041</v>
      </c>
    </row>
    <row r="21" spans="1:6" ht="15" x14ac:dyDescent="0.25">
      <c r="B21" t="s">
        <v>12</v>
      </c>
      <c r="F21" s="5">
        <f>B19+C19+D19+E19+F19</f>
        <v>2855373.600000001</v>
      </c>
    </row>
    <row r="23" spans="1:6" ht="15.75" x14ac:dyDescent="0.25">
      <c r="B23" s="18" t="s">
        <v>8</v>
      </c>
      <c r="C23" s="18"/>
      <c r="D23" s="18"/>
      <c r="E23" s="18"/>
      <c r="F23" s="18"/>
    </row>
    <row r="24" spans="1:6" ht="15" x14ac:dyDescent="0.25"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</row>
    <row r="25" spans="1:6" ht="15" x14ac:dyDescent="0.25">
      <c r="B25" s="7">
        <v>0.8</v>
      </c>
      <c r="C25" s="2"/>
      <c r="D25" s="2"/>
      <c r="E25" s="2"/>
      <c r="F25" s="2"/>
    </row>
    <row r="26" spans="1:6" x14ac:dyDescent="0.3">
      <c r="B26" s="3">
        <f t="shared" ref="B26:F39" si="0">B5*$B$25</f>
        <v>0</v>
      </c>
      <c r="C26" s="3">
        <f t="shared" si="0"/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</row>
    <row r="27" spans="1:6" x14ac:dyDescent="0.3">
      <c r="B27" s="3">
        <f t="shared" si="0"/>
        <v>0</v>
      </c>
      <c r="C27" s="3">
        <f t="shared" si="0"/>
        <v>0</v>
      </c>
      <c r="D27" s="3">
        <f t="shared" si="0"/>
        <v>0</v>
      </c>
      <c r="E27" s="3">
        <f t="shared" si="0"/>
        <v>0</v>
      </c>
      <c r="F27" s="3">
        <f t="shared" si="0"/>
        <v>0</v>
      </c>
    </row>
    <row r="28" spans="1:6" x14ac:dyDescent="0.3">
      <c r="B28" s="3">
        <f t="shared" si="0"/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 t="shared" si="0"/>
        <v>0</v>
      </c>
    </row>
    <row r="29" spans="1:6" x14ac:dyDescent="0.3">
      <c r="B29" s="3">
        <f t="shared" si="0"/>
        <v>0</v>
      </c>
      <c r="C29" s="3">
        <f t="shared" si="0"/>
        <v>0</v>
      </c>
      <c r="D29" s="3">
        <f t="shared" si="0"/>
        <v>0</v>
      </c>
      <c r="E29" s="3">
        <f t="shared" si="0"/>
        <v>0</v>
      </c>
      <c r="F29" s="3">
        <f t="shared" si="0"/>
        <v>0</v>
      </c>
    </row>
    <row r="30" spans="1:6" x14ac:dyDescent="0.3">
      <c r="B30" s="3">
        <f t="shared" si="0"/>
        <v>172120</v>
      </c>
      <c r="C30" s="3">
        <f t="shared" si="0"/>
        <v>294592</v>
      </c>
      <c r="D30" s="3">
        <f t="shared" si="0"/>
        <v>389183.52</v>
      </c>
      <c r="E30" s="3">
        <f t="shared" si="0"/>
        <v>298928.8</v>
      </c>
      <c r="F30" s="3">
        <f t="shared" si="0"/>
        <v>169268.96000000002</v>
      </c>
    </row>
    <row r="31" spans="1:6" x14ac:dyDescent="0.3">
      <c r="B31" s="3">
        <f t="shared" si="0"/>
        <v>108629.6</v>
      </c>
      <c r="C31" s="3">
        <f t="shared" si="0"/>
        <v>191680</v>
      </c>
      <c r="D31" s="3">
        <f t="shared" si="0"/>
        <v>262469.36000000004</v>
      </c>
      <c r="E31" s="3">
        <f t="shared" si="0"/>
        <v>209870.80000000002</v>
      </c>
      <c r="F31" s="3">
        <f t="shared" si="0"/>
        <v>116813.12</v>
      </c>
    </row>
    <row r="32" spans="1:6" x14ac:dyDescent="0.3">
      <c r="B32" s="3">
        <f t="shared" si="0"/>
        <v>0</v>
      </c>
      <c r="C32" s="3">
        <f t="shared" si="0"/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</row>
    <row r="33" spans="1:6" x14ac:dyDescent="0.3">
      <c r="B33" s="3">
        <f t="shared" si="0"/>
        <v>0</v>
      </c>
      <c r="C33" s="3">
        <f t="shared" si="0"/>
        <v>0</v>
      </c>
      <c r="D33" s="3">
        <f t="shared" si="0"/>
        <v>0</v>
      </c>
      <c r="E33" s="3">
        <f t="shared" si="0"/>
        <v>0</v>
      </c>
      <c r="F33" s="3">
        <f t="shared" si="0"/>
        <v>0</v>
      </c>
    </row>
    <row r="34" spans="1:6" x14ac:dyDescent="0.3">
      <c r="B34" s="3">
        <f t="shared" si="0"/>
        <v>0</v>
      </c>
      <c r="C34" s="3">
        <f t="shared" si="0"/>
        <v>0</v>
      </c>
      <c r="D34" s="3">
        <f t="shared" si="0"/>
        <v>0</v>
      </c>
      <c r="E34" s="3">
        <f t="shared" si="0"/>
        <v>0</v>
      </c>
      <c r="F34" s="3">
        <f t="shared" si="0"/>
        <v>27670.720000000001</v>
      </c>
    </row>
    <row r="35" spans="1:6" x14ac:dyDescent="0.3">
      <c r="B35" s="3">
        <f t="shared" si="0"/>
        <v>0</v>
      </c>
      <c r="C35" s="3">
        <f t="shared" si="0"/>
        <v>0</v>
      </c>
      <c r="D35" s="3">
        <f t="shared" si="0"/>
        <v>0</v>
      </c>
      <c r="E35" s="3">
        <f t="shared" si="0"/>
        <v>0</v>
      </c>
      <c r="F35" s="3">
        <f t="shared" si="0"/>
        <v>0</v>
      </c>
    </row>
    <row r="36" spans="1:6" x14ac:dyDescent="0.3">
      <c r="B36" s="3">
        <f t="shared" si="0"/>
        <v>9306</v>
      </c>
      <c r="C36" s="3">
        <f t="shared" si="0"/>
        <v>8874</v>
      </c>
      <c r="D36" s="3">
        <f t="shared" si="0"/>
        <v>18612</v>
      </c>
      <c r="E36" s="3">
        <f t="shared" si="0"/>
        <v>0</v>
      </c>
      <c r="F36" s="3">
        <f t="shared" si="0"/>
        <v>5095.9999999999927</v>
      </c>
    </row>
    <row r="37" spans="1:6" x14ac:dyDescent="0.3">
      <c r="B37" s="3">
        <f t="shared" si="0"/>
        <v>0</v>
      </c>
      <c r="C37" s="3">
        <f t="shared" si="0"/>
        <v>0</v>
      </c>
      <c r="D37" s="3">
        <f t="shared" si="0"/>
        <v>0</v>
      </c>
      <c r="E37" s="3">
        <f t="shared" si="0"/>
        <v>0</v>
      </c>
      <c r="F37" s="3">
        <f t="shared" si="0"/>
        <v>1184</v>
      </c>
    </row>
    <row r="38" spans="1:6" x14ac:dyDescent="0.3">
      <c r="B38" s="3">
        <f t="shared" si="0"/>
        <v>0</v>
      </c>
      <c r="C38" s="3">
        <f t="shared" si="0"/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</row>
    <row r="39" spans="1:6" x14ac:dyDescent="0.3">
      <c r="B39" s="3">
        <f t="shared" si="0"/>
        <v>0</v>
      </c>
      <c r="C39" s="3">
        <f t="shared" si="0"/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</row>
    <row r="40" spans="1:6" x14ac:dyDescent="0.3">
      <c r="B40" s="10">
        <f>SUM(B26:B39)</f>
        <v>290055.59999999998</v>
      </c>
      <c r="C40" s="10">
        <f t="shared" ref="C40:F40" si="1">SUM(C26:C39)</f>
        <v>495146</v>
      </c>
      <c r="D40" s="10">
        <f t="shared" si="1"/>
        <v>670264.88000000012</v>
      </c>
      <c r="E40" s="10">
        <f t="shared" si="1"/>
        <v>508799.6</v>
      </c>
      <c r="F40" s="10">
        <f t="shared" si="1"/>
        <v>320032.80000000005</v>
      </c>
    </row>
    <row r="42" spans="1:6" x14ac:dyDescent="0.3">
      <c r="B42" t="s">
        <v>13</v>
      </c>
      <c r="F42" s="5">
        <f>B40+C40+D40+E40+F40</f>
        <v>2284298.88</v>
      </c>
    </row>
    <row r="44" spans="1:6" ht="15.6" x14ac:dyDescent="0.3">
      <c r="A44" s="8"/>
      <c r="B44" s="19" t="s">
        <v>10</v>
      </c>
      <c r="C44" s="19"/>
      <c r="D44" s="19"/>
      <c r="E44" s="19"/>
      <c r="F44" s="19"/>
    </row>
    <row r="45" spans="1:6" x14ac:dyDescent="0.3">
      <c r="A45" s="13" t="s">
        <v>11</v>
      </c>
      <c r="B45" s="9" t="s">
        <v>2</v>
      </c>
      <c r="C45" s="9" t="s">
        <v>3</v>
      </c>
      <c r="D45" s="9" t="s">
        <v>4</v>
      </c>
      <c r="E45" s="9" t="s">
        <v>5</v>
      </c>
      <c r="F45" s="9" t="s">
        <v>6</v>
      </c>
    </row>
    <row r="46" spans="1:6" x14ac:dyDescent="0.3">
      <c r="B46" s="2"/>
      <c r="C46" s="2"/>
      <c r="D46" s="2"/>
      <c r="E46" s="2"/>
      <c r="F46" s="2"/>
    </row>
    <row r="47" spans="1:6" x14ac:dyDescent="0.3">
      <c r="A47" s="6"/>
      <c r="B47" s="3">
        <f t="shared" ref="B47:F60" si="2">B26/$A$51*0.5</f>
        <v>0</v>
      </c>
      <c r="C47" s="3">
        <f t="shared" si="2"/>
        <v>0</v>
      </c>
      <c r="D47" s="3">
        <f t="shared" si="2"/>
        <v>0</v>
      </c>
      <c r="E47" s="3">
        <f t="shared" si="2"/>
        <v>0</v>
      </c>
      <c r="F47" s="3">
        <f t="shared" si="2"/>
        <v>0</v>
      </c>
    </row>
    <row r="48" spans="1:6" x14ac:dyDescent="0.3">
      <c r="A48" s="6"/>
      <c r="B48" s="3">
        <f t="shared" si="2"/>
        <v>0</v>
      </c>
      <c r="C48" s="3">
        <f t="shared" si="2"/>
        <v>0</v>
      </c>
      <c r="D48" s="3">
        <f t="shared" si="2"/>
        <v>0</v>
      </c>
      <c r="E48" s="3">
        <f t="shared" si="2"/>
        <v>0</v>
      </c>
      <c r="F48" s="3">
        <f t="shared" si="2"/>
        <v>0</v>
      </c>
    </row>
    <row r="49" spans="1:6" x14ac:dyDescent="0.3">
      <c r="A49" s="6"/>
      <c r="B49" s="3">
        <f t="shared" si="2"/>
        <v>0</v>
      </c>
      <c r="C49" s="3">
        <f t="shared" si="2"/>
        <v>0</v>
      </c>
      <c r="D49" s="3">
        <f t="shared" si="2"/>
        <v>0</v>
      </c>
      <c r="E49" s="3">
        <f t="shared" si="2"/>
        <v>0</v>
      </c>
      <c r="F49" s="3">
        <f t="shared" si="2"/>
        <v>0</v>
      </c>
    </row>
    <row r="50" spans="1:6" x14ac:dyDescent="0.3">
      <c r="A50" s="6"/>
      <c r="B50" s="3">
        <f t="shared" si="2"/>
        <v>0</v>
      </c>
      <c r="C50" s="3">
        <f t="shared" si="2"/>
        <v>0</v>
      </c>
      <c r="D50" s="3">
        <f t="shared" si="2"/>
        <v>0</v>
      </c>
      <c r="E50" s="3">
        <f t="shared" si="2"/>
        <v>0</v>
      </c>
      <c r="F50" s="3">
        <f t="shared" si="2"/>
        <v>0</v>
      </c>
    </row>
    <row r="51" spans="1:6" x14ac:dyDescent="0.3">
      <c r="A51" s="6">
        <v>45</v>
      </c>
      <c r="B51" s="3">
        <f t="shared" si="2"/>
        <v>1912.4444444444443</v>
      </c>
      <c r="C51" s="3">
        <f t="shared" si="2"/>
        <v>3273.2444444444445</v>
      </c>
      <c r="D51" s="3">
        <f t="shared" si="2"/>
        <v>4324.2613333333338</v>
      </c>
      <c r="E51" s="3">
        <f t="shared" si="2"/>
        <v>3321.431111111111</v>
      </c>
      <c r="F51" s="3">
        <f t="shared" si="2"/>
        <v>1880.7662222222225</v>
      </c>
    </row>
    <row r="52" spans="1:6" x14ac:dyDescent="0.3">
      <c r="A52" s="6">
        <v>45</v>
      </c>
      <c r="B52" s="3">
        <f t="shared" si="2"/>
        <v>1206.9955555555557</v>
      </c>
      <c r="C52" s="3">
        <f t="shared" si="2"/>
        <v>2129.7777777777778</v>
      </c>
      <c r="D52" s="3">
        <f t="shared" si="2"/>
        <v>2916.3262222222229</v>
      </c>
      <c r="E52" s="3">
        <f t="shared" si="2"/>
        <v>2331.8977777777782</v>
      </c>
      <c r="F52" s="3">
        <f t="shared" si="2"/>
        <v>1297.9235555555556</v>
      </c>
    </row>
    <row r="53" spans="1:6" x14ac:dyDescent="0.3">
      <c r="A53" s="6"/>
      <c r="B53" s="3">
        <f t="shared" si="2"/>
        <v>0</v>
      </c>
      <c r="C53" s="3">
        <f t="shared" si="2"/>
        <v>0</v>
      </c>
      <c r="D53" s="3">
        <f t="shared" si="2"/>
        <v>0</v>
      </c>
      <c r="E53" s="3">
        <f t="shared" si="2"/>
        <v>0</v>
      </c>
      <c r="F53" s="3">
        <f t="shared" si="2"/>
        <v>0</v>
      </c>
    </row>
    <row r="54" spans="1:6" x14ac:dyDescent="0.3">
      <c r="A54" s="6"/>
      <c r="B54" s="3">
        <f t="shared" si="2"/>
        <v>0</v>
      </c>
      <c r="C54" s="3">
        <f t="shared" si="2"/>
        <v>0</v>
      </c>
      <c r="D54" s="3">
        <f t="shared" si="2"/>
        <v>0</v>
      </c>
      <c r="E54" s="3">
        <f t="shared" si="2"/>
        <v>0</v>
      </c>
      <c r="F54" s="3">
        <f t="shared" si="2"/>
        <v>0</v>
      </c>
    </row>
    <row r="55" spans="1:6" x14ac:dyDescent="0.3">
      <c r="A55" s="6"/>
      <c r="B55" s="3">
        <f t="shared" si="2"/>
        <v>0</v>
      </c>
      <c r="C55" s="3">
        <f t="shared" si="2"/>
        <v>0</v>
      </c>
      <c r="D55" s="3">
        <f t="shared" si="2"/>
        <v>0</v>
      </c>
      <c r="E55" s="3">
        <f t="shared" si="2"/>
        <v>0</v>
      </c>
      <c r="F55" s="3">
        <f t="shared" si="2"/>
        <v>307.45244444444444</v>
      </c>
    </row>
    <row r="56" spans="1:6" x14ac:dyDescent="0.3">
      <c r="A56" s="6"/>
      <c r="B56" s="3">
        <f t="shared" si="2"/>
        <v>0</v>
      </c>
      <c r="C56" s="3">
        <f t="shared" si="2"/>
        <v>0</v>
      </c>
      <c r="D56" s="3">
        <f t="shared" si="2"/>
        <v>0</v>
      </c>
      <c r="E56" s="3">
        <f t="shared" si="2"/>
        <v>0</v>
      </c>
      <c r="F56" s="3">
        <f t="shared" si="2"/>
        <v>0</v>
      </c>
    </row>
    <row r="57" spans="1:6" x14ac:dyDescent="0.3">
      <c r="A57" s="6">
        <v>40</v>
      </c>
      <c r="B57" s="3">
        <f t="shared" si="2"/>
        <v>103.4</v>
      </c>
      <c r="C57" s="3">
        <f t="shared" si="2"/>
        <v>98.6</v>
      </c>
      <c r="D57" s="3">
        <f t="shared" si="2"/>
        <v>206.8</v>
      </c>
      <c r="E57" s="3">
        <f t="shared" si="2"/>
        <v>0</v>
      </c>
      <c r="F57" s="3">
        <f t="shared" si="2"/>
        <v>56.622222222222142</v>
      </c>
    </row>
    <row r="58" spans="1:6" x14ac:dyDescent="0.3">
      <c r="A58" s="6"/>
      <c r="B58" s="3">
        <f t="shared" si="2"/>
        <v>0</v>
      </c>
      <c r="C58" s="3">
        <f t="shared" si="2"/>
        <v>0</v>
      </c>
      <c r="D58" s="3">
        <f t="shared" si="2"/>
        <v>0</v>
      </c>
      <c r="E58" s="3">
        <f t="shared" si="2"/>
        <v>0</v>
      </c>
      <c r="F58" s="3">
        <f t="shared" si="2"/>
        <v>13.155555555555555</v>
      </c>
    </row>
    <row r="59" spans="1:6" x14ac:dyDescent="0.3">
      <c r="A59" s="6"/>
      <c r="B59" s="3">
        <f t="shared" si="2"/>
        <v>0</v>
      </c>
      <c r="C59" s="3">
        <f t="shared" si="2"/>
        <v>0</v>
      </c>
      <c r="D59" s="3">
        <f t="shared" si="2"/>
        <v>0</v>
      </c>
      <c r="E59" s="3">
        <f t="shared" si="2"/>
        <v>0</v>
      </c>
      <c r="F59" s="3">
        <f t="shared" si="2"/>
        <v>0</v>
      </c>
    </row>
    <row r="60" spans="1:6" x14ac:dyDescent="0.3">
      <c r="A60" s="6"/>
      <c r="B60" s="3">
        <f t="shared" si="2"/>
        <v>0</v>
      </c>
      <c r="C60" s="3">
        <f t="shared" si="2"/>
        <v>0</v>
      </c>
      <c r="D60" s="3">
        <f t="shared" si="2"/>
        <v>0</v>
      </c>
      <c r="E60" s="3">
        <f t="shared" si="2"/>
        <v>0</v>
      </c>
      <c r="F60" s="3">
        <f t="shared" si="2"/>
        <v>0</v>
      </c>
    </row>
    <row r="61" spans="1:6" x14ac:dyDescent="0.3">
      <c r="A61" s="4"/>
      <c r="B61" s="10">
        <f>SUM(B47:B60)</f>
        <v>3222.84</v>
      </c>
      <c r="C61" s="10">
        <f t="shared" ref="C61" si="3">SUM(C47:C60)</f>
        <v>5501.6222222222223</v>
      </c>
      <c r="D61" s="10">
        <f t="shared" ref="D61" si="4">SUM(D47:D60)</f>
        <v>7447.3875555555569</v>
      </c>
      <c r="E61" s="10">
        <f t="shared" ref="E61" si="5">SUM(E47:E60)</f>
        <v>5653.3288888888892</v>
      </c>
      <c r="F61" s="10">
        <f t="shared" ref="F61" si="6">SUM(F47:F60)</f>
        <v>3555.9200000000005</v>
      </c>
    </row>
    <row r="63" spans="1:6" x14ac:dyDescent="0.3">
      <c r="B63" s="11" t="s">
        <v>14</v>
      </c>
      <c r="C63" s="11"/>
      <c r="D63" s="11"/>
      <c r="E63" s="11"/>
      <c r="F63" s="12">
        <f>B61+C61+D61+E61+F61</f>
        <v>25381.098666666669</v>
      </c>
    </row>
  </sheetData>
  <mergeCells count="3">
    <mergeCell ref="B2:F2"/>
    <mergeCell ref="B23:F23"/>
    <mergeCell ref="B44:F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I64" sqref="I64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3" sqref="P33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Undertaking J2.4</vt:lpstr>
      <vt:lpstr>Deferred Rev calc</vt:lpstr>
      <vt:lpstr>Pic 2BA</vt:lpstr>
      <vt:lpstr>Pic 2H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dcterms:created xsi:type="dcterms:W3CDTF">2017-10-06T20:52:24.9561455Z</dcterms:created>
  <dcterms:modified xsi:type="dcterms:W3CDTF">2017-10-06T20:52:24.9561455Z</dcterms:modified>
</cp:coreProperties>
</file>