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10" yWindow="-255" windowWidth="16605" windowHeight="6165" tabRatio="823" activeTab="5"/>
  </bookViews>
  <sheets>
    <sheet name="A. General Information" sheetId="88" r:id="rId1"/>
    <sheet name="B. LDC Authorization" sheetId="60" r:id="rId2"/>
    <sheet name="C. CDM Plan Summary" sheetId="2" r:id="rId3"/>
    <sheet name="D. CDM Plan Milestone LDC 1" sheetId="61" r:id="rId4"/>
    <sheet name="D. CDM Plan Milestone LDC 2" sheetId="99" r:id="rId5"/>
    <sheet name="D. CDM Plan Milestone LDC 3" sheetId="100" r:id="rId6"/>
    <sheet name="D. CDM Plan Milestone LDC 4" sheetId="101" r:id="rId7"/>
    <sheet name="D. CDM Plan Milestone LDC 5" sheetId="102" r:id="rId8"/>
    <sheet name="D. CDM Plan Milestone LDC 6" sheetId="103" r:id="rId9"/>
    <sheet name="D.CDM Plan Milestone LDC 7" sheetId="108" r:id="rId10"/>
    <sheet name="D. CDM Plan Milestone LDC 8" sheetId="105" r:id="rId11"/>
    <sheet name="D. CDM Plan Milestone LDC 9" sheetId="106" r:id="rId12"/>
    <sheet name="D. CDM Plan Milestone LDC 10" sheetId="107" r:id="rId13"/>
    <sheet name="E.  Proposed Program&amp;Pilots" sheetId="5" r:id="rId14"/>
    <sheet name="F. Detailed Information" sheetId="6" r:id="rId15"/>
    <sheet name="G. Additional Documentation" sheetId="81" r:id="rId16"/>
    <sheet name="Dropdown Lists" sheetId="4" state="hidden" r:id="rId17"/>
    <sheet name="Sheet1" sheetId="80" state="hidden" r:id="rId18"/>
    <sheet name="Summary of Version Changes" sheetId="95" r:id="rId19"/>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41780.6770717593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0">'A. General Information'!$A$2:$L$48</definedName>
    <definedName name="_xlnm.Print_Area" localSheetId="1">'B. LDC Authorization'!$A$1:$C$14</definedName>
    <definedName name="_xlnm.Print_Area" localSheetId="2">'C. CDM Plan Summary'!$A$1:$O$21</definedName>
    <definedName name="_xlnm.Print_Area" localSheetId="3">'D. CDM Plan Milestone LDC 1'!$A$1:$AA$83</definedName>
    <definedName name="_xlnm.Print_Area" localSheetId="12">'D. CDM Plan Milestone LDC 10'!$A$1:$AA$83</definedName>
    <definedName name="_xlnm.Print_Area" localSheetId="4">'D. CDM Plan Milestone LDC 2'!$A$1:$AA$83</definedName>
    <definedName name="_xlnm.Print_Area" localSheetId="5">'D. CDM Plan Milestone LDC 3'!$A$1:$AA$83</definedName>
    <definedName name="_xlnm.Print_Area" localSheetId="6">'D. CDM Plan Milestone LDC 4'!$A$1:$AA$83</definedName>
    <definedName name="_xlnm.Print_Area" localSheetId="7">'D. CDM Plan Milestone LDC 5'!$A$1:$AA$83</definedName>
    <definedName name="_xlnm.Print_Area" localSheetId="8">'D. CDM Plan Milestone LDC 6'!$A$1:$AA$83</definedName>
    <definedName name="_xlnm.Print_Area" localSheetId="10">'D. CDM Plan Milestone LDC 8'!$A$1:$AA$83</definedName>
    <definedName name="_xlnm.Print_Area" localSheetId="11">'D. CDM Plan Milestone LDC 9'!$A$1:$AA$83</definedName>
    <definedName name="_xlnm.Print_Area" localSheetId="9">'D.CDM Plan Milestone LDC 7'!$A$1:$AA$83</definedName>
    <definedName name="_xlnm.Print_Area" localSheetId="13">'E.  Proposed Program&amp;Pilots'!$A$1:$AD$49</definedName>
    <definedName name="_xlnm.Print_Area" localSheetId="14">'F. Detailed Information'!$A$1:$C$6</definedName>
    <definedName name="_xlnm.Print_Area" localSheetId="15">'G. Additional Documentation'!$A$1:$C$10</definedName>
    <definedName name="_xlnm.Print_Area" localSheetId="18">'Summary of Version Changes'!$A$1:$D$19</definedName>
    <definedName name="_xlnm.Print_Titles" localSheetId="13">'E.  Proposed Program&amp;Pilots'!$1:$4</definedName>
    <definedName name="targets_budgets_rules_reference_standards_program_rules" localSheetId="3">'D. CDM Plan Milestone LDC 1'!$B$140:$B$358</definedName>
  </definedNames>
  <calcPr calcId="145621"/>
</workbook>
</file>

<file path=xl/calcChain.xml><?xml version="1.0" encoding="utf-8"?>
<calcChain xmlns="http://schemas.openxmlformats.org/spreadsheetml/2006/main">
  <c r="AA66" i="61" l="1"/>
  <c r="AA65" i="61"/>
  <c r="AA63" i="61"/>
  <c r="AA61" i="61"/>
  <c r="AA60" i="61"/>
  <c r="AA62" i="61" l="1"/>
  <c r="AA76" i="61" s="1"/>
  <c r="AA33" i="100" l="1"/>
  <c r="AA32" i="100"/>
  <c r="AA28" i="100"/>
  <c r="AA27" i="100"/>
  <c r="AA26" i="100"/>
  <c r="AA25" i="100"/>
  <c r="AA24" i="100"/>
  <c r="AA23" i="100"/>
  <c r="AA22" i="100"/>
  <c r="AA21" i="100"/>
  <c r="AA20" i="100"/>
  <c r="AA19" i="100"/>
  <c r="AA18" i="100"/>
  <c r="AA17" i="100"/>
  <c r="AA16" i="100"/>
  <c r="AA33" i="99"/>
  <c r="AA32" i="99"/>
  <c r="AA28" i="99"/>
  <c r="AA27" i="99"/>
  <c r="AA26" i="99"/>
  <c r="AA25" i="99"/>
  <c r="AA24" i="99"/>
  <c r="AA23" i="99"/>
  <c r="AA22" i="99"/>
  <c r="AA21" i="99"/>
  <c r="AA20" i="99"/>
  <c r="AA19" i="99"/>
  <c r="AA18" i="99"/>
  <c r="AA17" i="99"/>
  <c r="AA16" i="99"/>
  <c r="AA33" i="61"/>
  <c r="AA32" i="61"/>
  <c r="AA28" i="61"/>
  <c r="AA27" i="61"/>
  <c r="AA26" i="61"/>
  <c r="AA25" i="61"/>
  <c r="AA24" i="61"/>
  <c r="AA23" i="61"/>
  <c r="AA22" i="61"/>
  <c r="AA21" i="61"/>
  <c r="AA20" i="61"/>
  <c r="AA19" i="61"/>
  <c r="AA18" i="61"/>
  <c r="AA17" i="61"/>
  <c r="AA16" i="61"/>
  <c r="J16" i="2"/>
  <c r="J15" i="2"/>
  <c r="J14" i="2"/>
  <c r="J13" i="2"/>
  <c r="J12" i="2"/>
  <c r="J11" i="2"/>
  <c r="C9" i="108"/>
  <c r="Z78" i="108"/>
  <c r="AA76" i="108"/>
  <c r="Z76" i="108"/>
  <c r="O76" i="108"/>
  <c r="O80" i="108" s="1"/>
  <c r="N76" i="108"/>
  <c r="AA58" i="108"/>
  <c r="Y58" i="108"/>
  <c r="X58" i="108"/>
  <c r="W58" i="108"/>
  <c r="V58" i="108"/>
  <c r="U58" i="108"/>
  <c r="T58" i="108"/>
  <c r="T80" i="108" s="1"/>
  <c r="S58" i="108"/>
  <c r="R58" i="108"/>
  <c r="Q58" i="108"/>
  <c r="P58" i="108"/>
  <c r="P80" i="108" s="1"/>
  <c r="O58" i="108"/>
  <c r="N58" i="108"/>
  <c r="Z57" i="108"/>
  <c r="Z56" i="108"/>
  <c r="Z55" i="108"/>
  <c r="Z54" i="108"/>
  <c r="Z53" i="108"/>
  <c r="Z52" i="108"/>
  <c r="Z51" i="108"/>
  <c r="Z50" i="108"/>
  <c r="Z49" i="108"/>
  <c r="AA47" i="108"/>
  <c r="AA80" i="108" s="1"/>
  <c r="K6" i="2" s="1"/>
  <c r="Y47" i="108"/>
  <c r="X47" i="108"/>
  <c r="W47" i="108"/>
  <c r="V47" i="108"/>
  <c r="V80" i="108" s="1"/>
  <c r="U47" i="108"/>
  <c r="T47" i="108"/>
  <c r="S47" i="108"/>
  <c r="R47" i="108"/>
  <c r="Q47" i="108"/>
  <c r="P47" i="108"/>
  <c r="O47" i="108"/>
  <c r="N47" i="108"/>
  <c r="N80" i="108" s="1"/>
  <c r="Z46" i="108"/>
  <c r="Z45" i="108"/>
  <c r="Z44" i="108"/>
  <c r="Z43" i="108"/>
  <c r="Z42" i="108"/>
  <c r="Z41" i="108"/>
  <c r="Z40" i="108"/>
  <c r="Z39" i="108"/>
  <c r="Z38" i="108"/>
  <c r="Z37" i="108"/>
  <c r="Z36" i="108"/>
  <c r="Z35" i="108"/>
  <c r="Z34" i="108"/>
  <c r="Z33" i="108"/>
  <c r="Z32" i="108"/>
  <c r="Z31" i="108"/>
  <c r="Z30" i="108"/>
  <c r="Z29" i="108"/>
  <c r="Z28" i="108"/>
  <c r="Z27" i="108"/>
  <c r="Z26" i="108"/>
  <c r="Z25" i="108"/>
  <c r="Z24" i="108"/>
  <c r="Z23" i="108"/>
  <c r="Z22" i="108"/>
  <c r="Z21" i="108"/>
  <c r="Z20" i="108"/>
  <c r="Z19" i="108"/>
  <c r="Z18" i="108"/>
  <c r="Z17" i="108"/>
  <c r="Z47" i="108" s="1"/>
  <c r="Z16" i="108"/>
  <c r="Q80" i="108"/>
  <c r="Q82" i="108"/>
  <c r="U80" i="108"/>
  <c r="U82" i="108"/>
  <c r="Y80" i="108"/>
  <c r="Y82" i="108"/>
  <c r="X80" i="108"/>
  <c r="O82" i="108"/>
  <c r="W80" i="108"/>
  <c r="W82" i="108"/>
  <c r="S80" i="108"/>
  <c r="S82" i="108"/>
  <c r="Z58" i="108"/>
  <c r="Z80" i="108" s="1"/>
  <c r="K8" i="2" s="1"/>
  <c r="R80" i="108"/>
  <c r="C9" i="107"/>
  <c r="Z78" i="107"/>
  <c r="AA76" i="107"/>
  <c r="Z76" i="107"/>
  <c r="O76" i="107"/>
  <c r="N76" i="107"/>
  <c r="AA58" i="107"/>
  <c r="Y58" i="107"/>
  <c r="X58" i="107"/>
  <c r="W58" i="107"/>
  <c r="V58" i="107"/>
  <c r="U58" i="107"/>
  <c r="T58" i="107"/>
  <c r="S58" i="107"/>
  <c r="R58" i="107"/>
  <c r="Q58" i="107"/>
  <c r="P58" i="107"/>
  <c r="O58" i="107"/>
  <c r="N58" i="107"/>
  <c r="Z57" i="107"/>
  <c r="Z56" i="107"/>
  <c r="Z55" i="107"/>
  <c r="Z54" i="107"/>
  <c r="Z53" i="107"/>
  <c r="Z52" i="107"/>
  <c r="Z51" i="107"/>
  <c r="Z50" i="107"/>
  <c r="Z49" i="107"/>
  <c r="AA47" i="107"/>
  <c r="Y47" i="107"/>
  <c r="X47" i="107"/>
  <c r="W47" i="107"/>
  <c r="W80" i="107"/>
  <c r="W82" i="107"/>
  <c r="V47" i="107"/>
  <c r="U47" i="107"/>
  <c r="T47" i="107"/>
  <c r="S47" i="107"/>
  <c r="S80" i="107"/>
  <c r="S82" i="107"/>
  <c r="R47" i="107"/>
  <c r="Q47" i="107"/>
  <c r="P47" i="107"/>
  <c r="O47" i="107"/>
  <c r="N47" i="107"/>
  <c r="Z46" i="107"/>
  <c r="Z45" i="107"/>
  <c r="Z44" i="107"/>
  <c r="Z43" i="107"/>
  <c r="Z42" i="107"/>
  <c r="Z41" i="107"/>
  <c r="Z40" i="107"/>
  <c r="Z39" i="107"/>
  <c r="Z38" i="107"/>
  <c r="Z37" i="107"/>
  <c r="Z36" i="107"/>
  <c r="Z35" i="107"/>
  <c r="Z34" i="107"/>
  <c r="Z33" i="107"/>
  <c r="Z32" i="107"/>
  <c r="Z31" i="107"/>
  <c r="Z30" i="107"/>
  <c r="Z29" i="107"/>
  <c r="Z28" i="107"/>
  <c r="Z27" i="107"/>
  <c r="Z26" i="107"/>
  <c r="Z25" i="107"/>
  <c r="Z24" i="107"/>
  <c r="Z23" i="107"/>
  <c r="Z22" i="107"/>
  <c r="Z21" i="107"/>
  <c r="Z20" i="107"/>
  <c r="Z19" i="107"/>
  <c r="Z18" i="107"/>
  <c r="Z17" i="107"/>
  <c r="Z16" i="107"/>
  <c r="C9" i="106"/>
  <c r="Z78" i="106"/>
  <c r="AA76" i="106"/>
  <c r="Z76" i="106"/>
  <c r="O76" i="106"/>
  <c r="N76" i="106"/>
  <c r="AA58" i="106"/>
  <c r="Y58" i="106"/>
  <c r="X58" i="106"/>
  <c r="W58" i="106"/>
  <c r="V58" i="106"/>
  <c r="V80" i="106" s="1"/>
  <c r="U58" i="106"/>
  <c r="T58" i="106"/>
  <c r="S58" i="106"/>
  <c r="R58" i="106"/>
  <c r="Q58" i="106"/>
  <c r="P58" i="106"/>
  <c r="O58" i="106"/>
  <c r="N58" i="106"/>
  <c r="N80" i="106" s="1"/>
  <c r="Z57" i="106"/>
  <c r="Z56" i="106"/>
  <c r="Z55" i="106"/>
  <c r="Z54" i="106"/>
  <c r="Z53" i="106"/>
  <c r="Z52" i="106"/>
  <c r="Z51" i="106"/>
  <c r="Z50" i="106"/>
  <c r="Z49" i="106"/>
  <c r="AA47" i="106"/>
  <c r="Y47" i="106"/>
  <c r="X47" i="106"/>
  <c r="W47" i="106"/>
  <c r="W80" i="106"/>
  <c r="W82" i="106"/>
  <c r="V47" i="106"/>
  <c r="U47" i="106"/>
  <c r="T47" i="106"/>
  <c r="S47" i="106"/>
  <c r="S80" i="106" s="1"/>
  <c r="S82" i="106"/>
  <c r="R47" i="106"/>
  <c r="R80" i="106"/>
  <c r="Q47" i="106"/>
  <c r="P47" i="106"/>
  <c r="O47" i="106"/>
  <c r="N47" i="106"/>
  <c r="Z46" i="106"/>
  <c r="Z45" i="106"/>
  <c r="Z44" i="106"/>
  <c r="Z43" i="106"/>
  <c r="Z42" i="106"/>
  <c r="Z41" i="106"/>
  <c r="Z40" i="106"/>
  <c r="Z39" i="106"/>
  <c r="Z38" i="106"/>
  <c r="Z37" i="106"/>
  <c r="Z36" i="106"/>
  <c r="Z35" i="106"/>
  <c r="Z34" i="106"/>
  <c r="Z33" i="106"/>
  <c r="Z32" i="106"/>
  <c r="Z31" i="106"/>
  <c r="Z30" i="106"/>
  <c r="Z29" i="106"/>
  <c r="Z28" i="106"/>
  <c r="Z27" i="106"/>
  <c r="Z26" i="106"/>
  <c r="Z25" i="106"/>
  <c r="Z24" i="106"/>
  <c r="Z23" i="106"/>
  <c r="Z22" i="106"/>
  <c r="Z21" i="106"/>
  <c r="Z20" i="106"/>
  <c r="Z19" i="106"/>
  <c r="Z18" i="106"/>
  <c r="Z17" i="106"/>
  <c r="Z16" i="106"/>
  <c r="C9" i="105"/>
  <c r="Z78" i="105"/>
  <c r="AA76" i="105"/>
  <c r="Z76" i="105"/>
  <c r="O76" i="105"/>
  <c r="N76" i="105"/>
  <c r="AA58" i="105"/>
  <c r="Y58" i="105"/>
  <c r="X58" i="105"/>
  <c r="W58" i="105"/>
  <c r="V58" i="105"/>
  <c r="U58" i="105"/>
  <c r="T58" i="105"/>
  <c r="S58" i="105"/>
  <c r="R58" i="105"/>
  <c r="Q58" i="105"/>
  <c r="P58" i="105"/>
  <c r="O58" i="105"/>
  <c r="N58" i="105"/>
  <c r="Z57" i="105"/>
  <c r="Z56" i="105"/>
  <c r="Z55" i="105"/>
  <c r="Z54" i="105"/>
  <c r="Z53" i="105"/>
  <c r="Z52" i="105"/>
  <c r="Z51" i="105"/>
  <c r="Z50" i="105"/>
  <c r="Z49" i="105"/>
  <c r="AA47" i="105"/>
  <c r="Y47" i="105"/>
  <c r="X47" i="105"/>
  <c r="W47" i="105"/>
  <c r="W80" i="105" s="1"/>
  <c r="W82" i="105"/>
  <c r="V47" i="105"/>
  <c r="U47" i="105"/>
  <c r="T47" i="105"/>
  <c r="S47" i="105"/>
  <c r="S80" i="105" s="1"/>
  <c r="S82" i="105"/>
  <c r="R47" i="105"/>
  <c r="Q47" i="105"/>
  <c r="P47" i="105"/>
  <c r="O47" i="105"/>
  <c r="N47" i="105"/>
  <c r="Z46" i="105"/>
  <c r="Z45" i="105"/>
  <c r="Z44" i="105"/>
  <c r="Z43" i="105"/>
  <c r="Z42" i="105"/>
  <c r="Z41" i="105"/>
  <c r="Z40" i="105"/>
  <c r="Z39" i="105"/>
  <c r="Z38" i="105"/>
  <c r="Z37" i="105"/>
  <c r="Z36" i="105"/>
  <c r="Z35" i="105"/>
  <c r="Z34" i="105"/>
  <c r="Z33" i="105"/>
  <c r="Z32" i="105"/>
  <c r="Z31" i="105"/>
  <c r="Z30" i="105"/>
  <c r="Z29" i="105"/>
  <c r="Z28" i="105"/>
  <c r="Z27" i="105"/>
  <c r="Z26" i="105"/>
  <c r="Z25" i="105"/>
  <c r="Z24" i="105"/>
  <c r="Z23" i="105"/>
  <c r="Z22" i="105"/>
  <c r="Z21" i="105"/>
  <c r="Z20" i="105"/>
  <c r="Z19" i="105"/>
  <c r="Z18" i="105"/>
  <c r="Z17" i="105"/>
  <c r="Z16" i="105"/>
  <c r="C9" i="103"/>
  <c r="Z78" i="103"/>
  <c r="AA76" i="103"/>
  <c r="Z76" i="103"/>
  <c r="O76" i="103"/>
  <c r="N76" i="103"/>
  <c r="AA58" i="103"/>
  <c r="Y58" i="103"/>
  <c r="X58" i="103"/>
  <c r="W58" i="103"/>
  <c r="V58" i="103"/>
  <c r="U58" i="103"/>
  <c r="T58" i="103"/>
  <c r="S58" i="103"/>
  <c r="R58" i="103"/>
  <c r="Q58" i="103"/>
  <c r="P58" i="103"/>
  <c r="O58" i="103"/>
  <c r="N58" i="103"/>
  <c r="Z57" i="103"/>
  <c r="Z56" i="103"/>
  <c r="Z55" i="103"/>
  <c r="Z54" i="103"/>
  <c r="Z53" i="103"/>
  <c r="Z52" i="103"/>
  <c r="Z51" i="103"/>
  <c r="Z50" i="103"/>
  <c r="Z49" i="103"/>
  <c r="AA47" i="103"/>
  <c r="Y47" i="103"/>
  <c r="X47" i="103"/>
  <c r="W47" i="103"/>
  <c r="W80" i="103" s="1"/>
  <c r="W82" i="103"/>
  <c r="V47" i="103"/>
  <c r="U47" i="103"/>
  <c r="T47" i="103"/>
  <c r="S47" i="103"/>
  <c r="S80" i="103" s="1"/>
  <c r="S82" i="103"/>
  <c r="R47" i="103"/>
  <c r="Q47" i="103"/>
  <c r="P47" i="103"/>
  <c r="O47" i="103"/>
  <c r="N47" i="103"/>
  <c r="Z46" i="103"/>
  <c r="Z45" i="103"/>
  <c r="Z44" i="103"/>
  <c r="Z43" i="103"/>
  <c r="Z42" i="103"/>
  <c r="Z41" i="103"/>
  <c r="Z40" i="103"/>
  <c r="Z39" i="103"/>
  <c r="Z38" i="103"/>
  <c r="Z37" i="103"/>
  <c r="Z36" i="103"/>
  <c r="Z35" i="103"/>
  <c r="Z34" i="103"/>
  <c r="Z33" i="103"/>
  <c r="Z32" i="103"/>
  <c r="Z31" i="103"/>
  <c r="Z30" i="103"/>
  <c r="Z29" i="103"/>
  <c r="Z28" i="103"/>
  <c r="Z27" i="103"/>
  <c r="Z26" i="103"/>
  <c r="Z25" i="103"/>
  <c r="Z24" i="103"/>
  <c r="Z23" i="103"/>
  <c r="Z22" i="103"/>
  <c r="Z21" i="103"/>
  <c r="Z20" i="103"/>
  <c r="Z19" i="103"/>
  <c r="Z18" i="103"/>
  <c r="Z17" i="103"/>
  <c r="Z16" i="103"/>
  <c r="C9" i="102"/>
  <c r="Z78" i="102"/>
  <c r="AA76" i="102"/>
  <c r="Z76" i="102"/>
  <c r="O76" i="102"/>
  <c r="N76" i="102"/>
  <c r="AA58" i="102"/>
  <c r="Y58" i="102"/>
  <c r="X58" i="102"/>
  <c r="W58" i="102"/>
  <c r="V58" i="102"/>
  <c r="U58" i="102"/>
  <c r="T58" i="102"/>
  <c r="S58" i="102"/>
  <c r="R58" i="102"/>
  <c r="Q58" i="102"/>
  <c r="P58" i="102"/>
  <c r="O58" i="102"/>
  <c r="N58" i="102"/>
  <c r="Z57" i="102"/>
  <c r="Z56" i="102"/>
  <c r="Z55" i="102"/>
  <c r="Z54" i="102"/>
  <c r="Z53" i="102"/>
  <c r="Z52" i="102"/>
  <c r="Z51" i="102"/>
  <c r="Z50" i="102"/>
  <c r="Z49" i="102"/>
  <c r="AA47" i="102"/>
  <c r="Y47" i="102"/>
  <c r="X47" i="102"/>
  <c r="W47" i="102"/>
  <c r="W80" i="102" s="1"/>
  <c r="W82" i="102"/>
  <c r="V47" i="102"/>
  <c r="U47" i="102"/>
  <c r="T47" i="102"/>
  <c r="S47" i="102"/>
  <c r="S80" i="102" s="1"/>
  <c r="S82" i="102"/>
  <c r="R47" i="102"/>
  <c r="Q47" i="102"/>
  <c r="P47" i="102"/>
  <c r="O47" i="102"/>
  <c r="N47" i="102"/>
  <c r="N80" i="102"/>
  <c r="Z46" i="102"/>
  <c r="Z45" i="102"/>
  <c r="Z44" i="102"/>
  <c r="Z43" i="102"/>
  <c r="Z42" i="102"/>
  <c r="Z41" i="102"/>
  <c r="Z40" i="102"/>
  <c r="Z39" i="102"/>
  <c r="Z38" i="102"/>
  <c r="Z37" i="102"/>
  <c r="Z36" i="102"/>
  <c r="Z35" i="102"/>
  <c r="Z34" i="102"/>
  <c r="Z33" i="102"/>
  <c r="Z32" i="102"/>
  <c r="Z31" i="102"/>
  <c r="Z30" i="102"/>
  <c r="Z29" i="102"/>
  <c r="Z28" i="102"/>
  <c r="Z27" i="102"/>
  <c r="Z26" i="102"/>
  <c r="Z25" i="102"/>
  <c r="Z24" i="102"/>
  <c r="Z23" i="102"/>
  <c r="Z22" i="102"/>
  <c r="Z21" i="102"/>
  <c r="Z20" i="102"/>
  <c r="Z19" i="102"/>
  <c r="Z18" i="102"/>
  <c r="Z17" i="102"/>
  <c r="Z16" i="102"/>
  <c r="C9" i="101"/>
  <c r="Z78" i="101"/>
  <c r="AA76" i="101"/>
  <c r="Z76" i="101"/>
  <c r="O76" i="101"/>
  <c r="N76" i="101"/>
  <c r="AA58" i="101"/>
  <c r="Y58" i="101"/>
  <c r="X58" i="101"/>
  <c r="W58" i="101"/>
  <c r="V58" i="101"/>
  <c r="U58" i="101"/>
  <c r="T58" i="101"/>
  <c r="S58" i="101"/>
  <c r="R58" i="101"/>
  <c r="Q58" i="101"/>
  <c r="P58" i="101"/>
  <c r="O58" i="101"/>
  <c r="N58" i="101"/>
  <c r="Z57" i="101"/>
  <c r="Z56" i="101"/>
  <c r="Z55" i="101"/>
  <c r="Z54" i="101"/>
  <c r="Z53" i="101"/>
  <c r="Z52" i="101"/>
  <c r="Z51" i="101"/>
  <c r="Z50" i="101"/>
  <c r="Z49" i="101"/>
  <c r="AA47" i="101"/>
  <c r="Y47" i="101"/>
  <c r="X47" i="101"/>
  <c r="W47" i="101"/>
  <c r="W80" i="101"/>
  <c r="W82" i="101"/>
  <c r="V47" i="101"/>
  <c r="V80" i="101" s="1"/>
  <c r="U47" i="101"/>
  <c r="T47" i="101"/>
  <c r="S47" i="101"/>
  <c r="S80" i="101" s="1"/>
  <c r="S82" i="101"/>
  <c r="R47" i="101"/>
  <c r="R80" i="101"/>
  <c r="Q47" i="101"/>
  <c r="P47" i="101"/>
  <c r="O47" i="101"/>
  <c r="N47" i="101"/>
  <c r="N80" i="101" s="1"/>
  <c r="Z46" i="101"/>
  <c r="Z45" i="101"/>
  <c r="Z44" i="101"/>
  <c r="Z43" i="101"/>
  <c r="Z42" i="101"/>
  <c r="Z41" i="101"/>
  <c r="Z40" i="101"/>
  <c r="Z39" i="101"/>
  <c r="Z38" i="101"/>
  <c r="Z37" i="101"/>
  <c r="Z36" i="101"/>
  <c r="Z35" i="101"/>
  <c r="Z34" i="101"/>
  <c r="Z33" i="101"/>
  <c r="Z32" i="101"/>
  <c r="Z31" i="101"/>
  <c r="Z30" i="101"/>
  <c r="Z29" i="101"/>
  <c r="Z28" i="101"/>
  <c r="Z27" i="101"/>
  <c r="Z26" i="101"/>
  <c r="Z25" i="101"/>
  <c r="Z24" i="101"/>
  <c r="Z23" i="101"/>
  <c r="Z22" i="101"/>
  <c r="Z21" i="101"/>
  <c r="Z20" i="101"/>
  <c r="Z19" i="101"/>
  <c r="Z18" i="101"/>
  <c r="Z17" i="101"/>
  <c r="Z16" i="101"/>
  <c r="C9" i="100"/>
  <c r="Z78" i="100"/>
  <c r="AA76" i="100"/>
  <c r="Z76" i="100"/>
  <c r="O76" i="100"/>
  <c r="N76" i="100"/>
  <c r="AA58" i="100"/>
  <c r="Y58" i="100"/>
  <c r="X58" i="100"/>
  <c r="W58" i="100"/>
  <c r="W80" i="100" s="1"/>
  <c r="W82" i="100" s="1"/>
  <c r="V58" i="100"/>
  <c r="U58" i="100"/>
  <c r="T58" i="100"/>
  <c r="S58" i="100"/>
  <c r="R58" i="100"/>
  <c r="Q58" i="100"/>
  <c r="P58" i="100"/>
  <c r="O58" i="100"/>
  <c r="N58" i="100"/>
  <c r="Z57" i="100"/>
  <c r="Z56" i="100"/>
  <c r="Z55" i="100"/>
  <c r="Z54" i="100"/>
  <c r="Z53" i="100"/>
  <c r="Z52" i="100"/>
  <c r="Z51" i="100"/>
  <c r="Z50" i="100"/>
  <c r="Z49" i="100"/>
  <c r="AA47" i="100"/>
  <c r="AA80" i="100" s="1"/>
  <c r="G6" i="2" s="1"/>
  <c r="Y47" i="100"/>
  <c r="X47" i="100"/>
  <c r="X80" i="100" s="1"/>
  <c r="W47" i="100"/>
  <c r="V47" i="100"/>
  <c r="U47" i="100"/>
  <c r="T47" i="100"/>
  <c r="S47" i="100"/>
  <c r="R47" i="100"/>
  <c r="R80" i="100" s="1"/>
  <c r="Q47" i="100"/>
  <c r="P47" i="100"/>
  <c r="O47" i="100"/>
  <c r="N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C9" i="99"/>
  <c r="Z78" i="99"/>
  <c r="AA76" i="99"/>
  <c r="Z76" i="99"/>
  <c r="O76" i="99"/>
  <c r="N76" i="99"/>
  <c r="AA58" i="99"/>
  <c r="Y58" i="99"/>
  <c r="X58" i="99"/>
  <c r="W58" i="99"/>
  <c r="V58" i="99"/>
  <c r="U58" i="99"/>
  <c r="T58" i="99"/>
  <c r="S58" i="99"/>
  <c r="R58" i="99"/>
  <c r="Q58" i="99"/>
  <c r="P58" i="99"/>
  <c r="O58" i="99"/>
  <c r="N58" i="99"/>
  <c r="Z57" i="99"/>
  <c r="Z56" i="99"/>
  <c r="Z55" i="99"/>
  <c r="Z54" i="99"/>
  <c r="Z53" i="99"/>
  <c r="Z52" i="99"/>
  <c r="Z51" i="99"/>
  <c r="Z50" i="99"/>
  <c r="Z49" i="99"/>
  <c r="AA47" i="99"/>
  <c r="Y47" i="99"/>
  <c r="Y80" i="99" s="1"/>
  <c r="Y82" i="99" s="1"/>
  <c r="X47" i="99"/>
  <c r="W47" i="99"/>
  <c r="W80" i="99" s="1"/>
  <c r="W82" i="99" s="1"/>
  <c r="V47" i="99"/>
  <c r="V80" i="99" s="1"/>
  <c r="U47" i="99"/>
  <c r="T47" i="99"/>
  <c r="S47" i="99"/>
  <c r="S80" i="99" s="1"/>
  <c r="S82" i="99" s="1"/>
  <c r="R47" i="99"/>
  <c r="R80" i="99" s="1"/>
  <c r="Q47" i="99"/>
  <c r="P47" i="99"/>
  <c r="O47" i="99"/>
  <c r="N47" i="99"/>
  <c r="Z46" i="99"/>
  <c r="Z45" i="99"/>
  <c r="Z44" i="99"/>
  <c r="Z43" i="99"/>
  <c r="Z42" i="99"/>
  <c r="Z41" i="99"/>
  <c r="Z40" i="99"/>
  <c r="Z39" i="99"/>
  <c r="Z38" i="99"/>
  <c r="Z37" i="99"/>
  <c r="Z36" i="99"/>
  <c r="Z35" i="99"/>
  <c r="Z34" i="99"/>
  <c r="Z33" i="99"/>
  <c r="Z32" i="99"/>
  <c r="Z31" i="99"/>
  <c r="Z30" i="99"/>
  <c r="Z29" i="99"/>
  <c r="Z28" i="99"/>
  <c r="Z27" i="99"/>
  <c r="Z26" i="99"/>
  <c r="Z25" i="99"/>
  <c r="Z24" i="99"/>
  <c r="Z23" i="99"/>
  <c r="Z22" i="99"/>
  <c r="Z21" i="99"/>
  <c r="Z20" i="99"/>
  <c r="Z19" i="99"/>
  <c r="Z18" i="99"/>
  <c r="Z17" i="99"/>
  <c r="Z16" i="99"/>
  <c r="Z35" i="61"/>
  <c r="Z36" i="61"/>
  <c r="Z37" i="61"/>
  <c r="Z38" i="61"/>
  <c r="Z39" i="61"/>
  <c r="Z40" i="61"/>
  <c r="Z41" i="61"/>
  <c r="Z42" i="61"/>
  <c r="P80" i="103"/>
  <c r="T80" i="103"/>
  <c r="X80" i="103"/>
  <c r="P80" i="105"/>
  <c r="T80" i="105"/>
  <c r="X80" i="105"/>
  <c r="P80" i="107"/>
  <c r="T80" i="107"/>
  <c r="X80" i="107"/>
  <c r="P80" i="100"/>
  <c r="T80" i="100"/>
  <c r="P80" i="99"/>
  <c r="X80" i="99"/>
  <c r="R80" i="102"/>
  <c r="V80" i="102"/>
  <c r="O80" i="107"/>
  <c r="O82" i="107"/>
  <c r="O80" i="106"/>
  <c r="O82" i="106"/>
  <c r="O80" i="105"/>
  <c r="O82" i="105"/>
  <c r="O80" i="103"/>
  <c r="O82" i="103"/>
  <c r="O80" i="102"/>
  <c r="O82" i="102"/>
  <c r="O80" i="101"/>
  <c r="O82" i="101"/>
  <c r="O80" i="100"/>
  <c r="O82" i="100"/>
  <c r="O80" i="99"/>
  <c r="O82" i="99" s="1"/>
  <c r="Z58" i="100"/>
  <c r="Z58" i="102"/>
  <c r="Z80" i="102" s="1"/>
  <c r="I8" i="2" s="1"/>
  <c r="Z47" i="103"/>
  <c r="Z58" i="103"/>
  <c r="Z80" i="103"/>
  <c r="J8" i="2"/>
  <c r="Z47" i="106"/>
  <c r="Z58" i="106"/>
  <c r="Z47" i="107"/>
  <c r="Z58" i="107"/>
  <c r="Z80" i="107" s="1"/>
  <c r="N8" i="2" s="1"/>
  <c r="Z58" i="101"/>
  <c r="Z80" i="101"/>
  <c r="H8" i="2" s="1"/>
  <c r="Z47" i="102"/>
  <c r="N80" i="99"/>
  <c r="AA80" i="99"/>
  <c r="F6" i="2" s="1"/>
  <c r="N80" i="100"/>
  <c r="V80" i="100"/>
  <c r="P80" i="101"/>
  <c r="T80" i="101"/>
  <c r="X80" i="101"/>
  <c r="AA80" i="101"/>
  <c r="H6" i="2" s="1"/>
  <c r="P80" i="102"/>
  <c r="T80" i="102"/>
  <c r="X80" i="102"/>
  <c r="AA80" i="102"/>
  <c r="I6" i="2"/>
  <c r="N80" i="103"/>
  <c r="R80" i="103"/>
  <c r="V80" i="103"/>
  <c r="AA80" i="103"/>
  <c r="J6" i="2"/>
  <c r="N80" i="105"/>
  <c r="R80" i="105"/>
  <c r="V80" i="105"/>
  <c r="AA80" i="105"/>
  <c r="L6" i="2"/>
  <c r="P80" i="106"/>
  <c r="T80" i="106"/>
  <c r="X80" i="106"/>
  <c r="AA80" i="106"/>
  <c r="M6" i="2" s="1"/>
  <c r="N80" i="107"/>
  <c r="R80" i="107"/>
  <c r="V80" i="107"/>
  <c r="AA80" i="107"/>
  <c r="N6" i="2"/>
  <c r="Z47" i="99"/>
  <c r="Z58" i="99"/>
  <c r="Z47" i="100"/>
  <c r="Z80" i="100" s="1"/>
  <c r="G8" i="2" s="1"/>
  <c r="Z47" i="101"/>
  <c r="Z47" i="105"/>
  <c r="Z58" i="105"/>
  <c r="Z80" i="105" s="1"/>
  <c r="L8" i="2" s="1"/>
  <c r="Q80" i="99"/>
  <c r="Q82" i="99" s="1"/>
  <c r="U80" i="99"/>
  <c r="U82" i="99" s="1"/>
  <c r="Q80" i="100"/>
  <c r="Q82" i="100"/>
  <c r="U80" i="100"/>
  <c r="U82" i="100" s="1"/>
  <c r="Y80" i="100"/>
  <c r="Y82" i="100" s="1"/>
  <c r="Q80" i="101"/>
  <c r="Q82" i="101"/>
  <c r="U80" i="101"/>
  <c r="U82" i="101"/>
  <c r="Y80" i="101"/>
  <c r="Y82" i="101"/>
  <c r="Q80" i="102"/>
  <c r="Q82" i="102"/>
  <c r="U80" i="102"/>
  <c r="U82" i="102"/>
  <c r="Y80" i="102"/>
  <c r="Y82" i="102"/>
  <c r="Q80" i="103"/>
  <c r="Q82" i="103"/>
  <c r="U80" i="103"/>
  <c r="U82" i="103"/>
  <c r="Y80" i="103"/>
  <c r="Y82" i="103"/>
  <c r="Q80" i="105"/>
  <c r="Q82" i="105"/>
  <c r="U80" i="105"/>
  <c r="U82" i="105"/>
  <c r="Y80" i="105"/>
  <c r="Y82" i="105"/>
  <c r="Q80" i="106"/>
  <c r="Q82" i="106"/>
  <c r="U80" i="106"/>
  <c r="U82" i="106"/>
  <c r="Y80" i="106"/>
  <c r="Y82" i="106"/>
  <c r="Q80" i="107"/>
  <c r="Q82" i="107"/>
  <c r="U80" i="107"/>
  <c r="U82" i="107"/>
  <c r="Y80" i="107"/>
  <c r="Y82" i="107"/>
  <c r="N76" i="61"/>
  <c r="C9" i="61"/>
  <c r="Z16" i="61"/>
  <c r="Z80" i="106"/>
  <c r="M8" i="2" s="1"/>
  <c r="G11" i="2"/>
  <c r="G12" i="2"/>
  <c r="G13" i="2"/>
  <c r="L13" i="2" s="1"/>
  <c r="G14" i="2"/>
  <c r="G15" i="2"/>
  <c r="L15" i="2" s="1"/>
  <c r="G16" i="2"/>
  <c r="L16" i="2" s="1"/>
  <c r="L12" i="2"/>
  <c r="L14" i="2"/>
  <c r="L11" i="2"/>
  <c r="Z17" i="61"/>
  <c r="Z47" i="61" s="1"/>
  <c r="Z80" i="61" s="1"/>
  <c r="E8" i="2" s="1"/>
  <c r="Z18" i="61"/>
  <c r="Z19" i="61"/>
  <c r="Z20" i="61"/>
  <c r="Z21" i="61"/>
  <c r="Z22" i="61"/>
  <c r="Z23" i="61"/>
  <c r="Z24" i="61"/>
  <c r="Z25" i="61"/>
  <c r="Z26" i="61"/>
  <c r="Z27" i="61"/>
  <c r="Z28" i="61"/>
  <c r="Z29" i="61"/>
  <c r="Z30" i="61"/>
  <c r="Z31" i="61"/>
  <c r="Z32" i="61"/>
  <c r="Z33" i="61"/>
  <c r="Z34" i="61"/>
  <c r="Z43" i="61"/>
  <c r="Z44" i="61"/>
  <c r="Z45" i="61"/>
  <c r="Z46" i="61"/>
  <c r="O76" i="61"/>
  <c r="AA58" i="61"/>
  <c r="Y58" i="61"/>
  <c r="X58" i="61"/>
  <c r="W58" i="61"/>
  <c r="V58" i="61"/>
  <c r="U58" i="61"/>
  <c r="T58" i="61"/>
  <c r="S58" i="61"/>
  <c r="R58" i="61"/>
  <c r="Q58" i="61"/>
  <c r="P58" i="61"/>
  <c r="O58" i="61"/>
  <c r="N58" i="61"/>
  <c r="Z78" i="61"/>
  <c r="Z76" i="61"/>
  <c r="Z57" i="61"/>
  <c r="Z56" i="61"/>
  <c r="Z55" i="61"/>
  <c r="Z54" i="61"/>
  <c r="Z53" i="61"/>
  <c r="Z52" i="61"/>
  <c r="Z51" i="61"/>
  <c r="Z50" i="61"/>
  <c r="Z49" i="61"/>
  <c r="Y47" i="61"/>
  <c r="X47" i="61"/>
  <c r="X80" i="61" s="1"/>
  <c r="W47" i="61"/>
  <c r="V47" i="61"/>
  <c r="V80" i="61" s="1"/>
  <c r="U47" i="61"/>
  <c r="T47" i="61"/>
  <c r="T80" i="61" s="1"/>
  <c r="S47" i="61"/>
  <c r="S80" i="61" s="1"/>
  <c r="S82" i="61" s="1"/>
  <c r="R47" i="61"/>
  <c r="R80" i="61" s="1"/>
  <c r="Q47" i="61"/>
  <c r="Q80" i="61" s="1"/>
  <c r="Q82" i="61" s="1"/>
  <c r="P47" i="61"/>
  <c r="P80" i="61"/>
  <c r="O47" i="61"/>
  <c r="N47" i="61"/>
  <c r="N80" i="61" s="1"/>
  <c r="Z58" i="61"/>
  <c r="D7" i="2"/>
  <c r="D5" i="2"/>
  <c r="I17" i="2"/>
  <c r="G57" i="5"/>
  <c r="G58" i="5"/>
  <c r="G59" i="5"/>
  <c r="G60" i="5"/>
  <c r="G61" i="5"/>
  <c r="G62" i="5"/>
  <c r="G56" i="5"/>
  <c r="E61" i="5"/>
  <c r="E57" i="5"/>
  <c r="E58" i="5"/>
  <c r="E59" i="5"/>
  <c r="E60" i="5"/>
  <c r="E56" i="5"/>
  <c r="E67" i="5"/>
  <c r="E68" i="5"/>
  <c r="E69" i="5"/>
  <c r="E70" i="5"/>
  <c r="E71" i="5"/>
  <c r="E72" i="5"/>
  <c r="E73" i="5"/>
  <c r="E74" i="5"/>
  <c r="E75" i="5"/>
  <c r="E76" i="5"/>
  <c r="E77" i="5"/>
  <c r="E78" i="5"/>
  <c r="E79" i="5"/>
  <c r="E80" i="5"/>
  <c r="E81" i="5"/>
  <c r="E82" i="5"/>
  <c r="E83" i="5"/>
  <c r="E84" i="5"/>
  <c r="E85" i="5"/>
  <c r="E86" i="5"/>
  <c r="E87" i="5"/>
  <c r="E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66" i="5"/>
  <c r="F17" i="2"/>
  <c r="H17" i="2"/>
  <c r="J17" i="2" s="1"/>
  <c r="E17" i="2"/>
  <c r="G17" i="2"/>
  <c r="U80" i="61" l="1"/>
  <c r="U82" i="61" s="1"/>
  <c r="Y80" i="61"/>
  <c r="Y82" i="61" s="1"/>
  <c r="Z80" i="99"/>
  <c r="F8" i="2" s="1"/>
  <c r="S80" i="100"/>
  <c r="S82" i="100" s="1"/>
  <c r="AA47" i="61"/>
  <c r="AA80" i="61" s="1"/>
  <c r="E6" i="2" s="1"/>
  <c r="O80" i="61"/>
  <c r="O82" i="61" s="1"/>
  <c r="T80" i="99"/>
  <c r="W80" i="61"/>
  <c r="W82" i="61" s="1"/>
  <c r="D8" i="2"/>
  <c r="D6" i="2"/>
  <c r="L17" i="2"/>
</calcChain>
</file>

<file path=xl/connections.xml><?xml version="1.0" encoding="utf-8"?>
<connections xmlns="http://schemas.openxmlformats.org/spreadsheetml/2006/main">
  <connection id="1" name="Connection" type="4" refreshedVersion="4" background="1" saveData="1">
    <webPr sourceData="1" parsePre="1" consecutive="1" xl2000="1" url="http://www.powerauthority.on.ca/opa-conservation/conservation-first-framework-tool-kit/targets-budgets-rules-reference-standards#program-rules"/>
  </connection>
</connections>
</file>

<file path=xl/sharedStrings.xml><?xml version="1.0" encoding="utf-8"?>
<sst xmlns="http://schemas.openxmlformats.org/spreadsheetml/2006/main" count="1901" uniqueCount="541">
  <si>
    <t>Title:</t>
  </si>
  <si>
    <t>Company Representative:</t>
  </si>
  <si>
    <t>CDM Plan Summary</t>
  </si>
  <si>
    <t>Program Year</t>
  </si>
  <si>
    <t>Ratio</t>
  </si>
  <si>
    <t>a.</t>
  </si>
  <si>
    <t>b.</t>
  </si>
  <si>
    <t>c.</t>
  </si>
  <si>
    <t>d.</t>
  </si>
  <si>
    <t>f.</t>
  </si>
  <si>
    <t>Funding Mechanism</t>
  </si>
  <si>
    <t>LDC Names</t>
  </si>
  <si>
    <t>Residential</t>
  </si>
  <si>
    <t>Low-income</t>
  </si>
  <si>
    <t>Small business</t>
  </si>
  <si>
    <t>Commercial</t>
  </si>
  <si>
    <t>Agricultural</t>
  </si>
  <si>
    <t>Industrial</t>
  </si>
  <si>
    <t>On-reserve First Nation</t>
  </si>
  <si>
    <t>Total 2015 - 2020</t>
  </si>
  <si>
    <t>Option</t>
  </si>
  <si>
    <t>Program Type</t>
  </si>
  <si>
    <t>Program Types</t>
  </si>
  <si>
    <t>Regional</t>
  </si>
  <si>
    <t>Local</t>
  </si>
  <si>
    <t>Customer Segments</t>
  </si>
  <si>
    <t>Low Income</t>
  </si>
  <si>
    <t>Small Business</t>
  </si>
  <si>
    <t>End Use</t>
  </si>
  <si>
    <t>Measures</t>
  </si>
  <si>
    <t>Elements of Prog. Delivery</t>
  </si>
  <si>
    <t>Marketing</t>
  </si>
  <si>
    <t>Direct Install</t>
  </si>
  <si>
    <t>Approach to Coordination</t>
  </si>
  <si>
    <t>Joint Procurement of Single Vendor</t>
  </si>
  <si>
    <t>Benefits ($)</t>
  </si>
  <si>
    <t>Delivery Methods</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</si>
  <si>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</si>
  <si>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</si>
  <si>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</si>
  <si>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</si>
  <si>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</si>
  <si>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</si>
  <si>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</si>
  <si>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</si>
  <si>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</si>
  <si>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</si>
  <si>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COLLUS PowerStream Corp.</t>
  </si>
  <si>
    <t>Cooperative Hydro Embrun Inc.</t>
  </si>
  <si>
    <t>E.L.K. Energy Inc.</t>
  </si>
  <si>
    <t>Enersource Hydro Mississauga Inc.</t>
  </si>
  <si>
    <t>Entegrus Powerlines Inc.</t>
  </si>
  <si>
    <t>EnWin Utilities Ltd.</t>
  </si>
  <si>
    <t>Erie Thames Powerlines Corporation</t>
  </si>
  <si>
    <t>Espanola Regional Hydro Distribution Corporation</t>
  </si>
  <si>
    <t>Essex Powerlines Corporation</t>
  </si>
  <si>
    <t>Festival Hydro Inc.</t>
  </si>
  <si>
    <t>Fort Frances Power Corporation</t>
  </si>
  <si>
    <t>Fort Albany Power Corporation</t>
  </si>
  <si>
    <t>Greater Sudbury Hydro Inc.</t>
  </si>
  <si>
    <t>Grimsby Power Incorporated</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</si>
  <si>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</si>
  <si>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</si>
  <si>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</si>
  <si>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</si>
  <si>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</si>
  <si>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</si>
  <si>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</si>
  <si>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</si>
  <si>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</si>
  <si>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</si>
  <si>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Innisfil Hydro Distribution Systems Limited</t>
  </si>
  <si>
    <t>Kenora Hydro Electric Corporation Ltd.</t>
  </si>
  <si>
    <t>Kashechewan Power Corporation</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</si>
  <si>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</si>
  <si>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</si>
  <si>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</si>
  <si>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</si>
  <si>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</si>
  <si>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</si>
  <si>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</si>
  <si>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</si>
  <si>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</si>
  <si>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</si>
  <si>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</si>
  <si>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</si>
  <si>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</si>
  <si>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</si>
  <si>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</si>
  <si>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</si>
  <si>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</si>
  <si>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</si>
  <si>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Parry Sound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</si>
  <si>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</si>
  <si>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</si>
  <si>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</si>
  <si>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</si>
  <si>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</si>
  <si>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</si>
  <si>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</si>
  <si>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</si>
  <si>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</si>
  <si>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</si>
  <si>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</si>
  <si>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</si>
  <si>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</si>
  <si>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</si>
  <si>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</si>
  <si>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</si>
  <si>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</si>
  <si>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</si>
  <si>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</si>
  <si>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Other</t>
  </si>
  <si>
    <t>Upstream Rebate</t>
  </si>
  <si>
    <t>Call Centre</t>
  </si>
  <si>
    <t>Coupon Fulfillment</t>
  </si>
  <si>
    <t>Application Settlement</t>
  </si>
  <si>
    <t>Bill Credit</t>
  </si>
  <si>
    <t>Customer Incentive (Application/Form)</t>
  </si>
  <si>
    <t>Instant Rebate (No form/application)</t>
  </si>
  <si>
    <t xml:space="preserve">Educational </t>
  </si>
  <si>
    <t>Contractor / Channel Partner</t>
  </si>
  <si>
    <t>Upstream / Manufacturer</t>
  </si>
  <si>
    <t>Customer Incentive (Application)</t>
  </si>
  <si>
    <t>Instant Rebate (No Form or Application)</t>
  </si>
  <si>
    <t>Channel Support / Training</t>
  </si>
  <si>
    <t>Information Systems</t>
  </si>
  <si>
    <t>Educational</t>
  </si>
  <si>
    <t>Third Party Delivery Agent</t>
  </si>
  <si>
    <t>Sharing Delivery Agent</t>
  </si>
  <si>
    <t>Joint Media Buys</t>
  </si>
  <si>
    <t>Sharing of Energy Managers</t>
  </si>
  <si>
    <t>Costs ($)</t>
  </si>
  <si>
    <t>ALL OFF SWITCH</t>
  </si>
  <si>
    <t>CENTRAL AIR CONDITIONER</t>
  </si>
  <si>
    <t>CENTRAL AIR CONDITIONERS - PROPER SIZING</t>
  </si>
  <si>
    <t>CLOTHESLINES</t>
  </si>
  <si>
    <t>COLD WATER CLOTHES WASHING</t>
  </si>
  <si>
    <t xml:space="preserve">CONVECTION OVEN                                                                                     </t>
  </si>
  <si>
    <t>CREEP HEAT CONTROLLER</t>
  </si>
  <si>
    <t>DIMMABLE SELF-BALLASTED CFL - ALL STYLES</t>
  </si>
  <si>
    <t>DIMMER SWITCH</t>
  </si>
  <si>
    <t>DIMMER SWITCH (HARD-WIRED)</t>
  </si>
  <si>
    <t>DOMESTIC WATER HEATER</t>
  </si>
  <si>
    <t>DOUBLE CREEP HEAT PAD</t>
  </si>
  <si>
    <t>DRAIN WATER HEAT RECOVERY</t>
  </si>
  <si>
    <t>DUAL AND NATURAL EXHAUST VENTILATION SYSTEM</t>
  </si>
  <si>
    <t xml:space="preserve">DUAL SPEED POOL PUMP MOTORS                                                                         </t>
  </si>
  <si>
    <t>DUCT SEALING</t>
  </si>
  <si>
    <t>EFFICIENT AERATORS</t>
  </si>
  <si>
    <t xml:space="preserve">EFFICIENT SHOWERHEAD </t>
  </si>
  <si>
    <t>ELECTRIC FURNACE WITH ECM</t>
  </si>
  <si>
    <t>ELECTRIC FURNACE WITH ECM (CONTINUOUS FAN USAGE)</t>
  </si>
  <si>
    <t>ELECTRONIC OR DIGITAL HID BALLASTS</t>
  </si>
  <si>
    <t>ENERGY EFFICIENT TELEVISION</t>
  </si>
  <si>
    <t>ENERGY STAR QUALIFIED LED</t>
  </si>
  <si>
    <t>ENERGY STAR QUALIFIED LIGHT FIXTURE - 1 OR 2 SOCKETS</t>
  </si>
  <si>
    <t>ENERGY STAR QUALIFIED LIGHT FIXTURE - 3 OR MORE SOCKETS</t>
  </si>
  <si>
    <t>ENERGY STAR QUALIFIED RECESSED LIGHTING- LED</t>
  </si>
  <si>
    <t>ENERGY STAR QUALIFIED UNDER THE COUNTER LIGHTING</t>
  </si>
  <si>
    <t>ENERGY STAR® BATTERY CHARGERS</t>
  </si>
  <si>
    <t>ENERGY STAR® CEILING FAN</t>
  </si>
  <si>
    <t>ENERGY STAR® CENTRAL AIR CONDITIONER</t>
  </si>
  <si>
    <t>ENERGY STAR® CLOTHES WASHER</t>
  </si>
  <si>
    <t>ENERGY STAR® DEHUMIDIFIER</t>
  </si>
  <si>
    <t>ENERGY STAR® DISHWASHER</t>
  </si>
  <si>
    <t xml:space="preserve">ENERGY STAR® DISHWASHER                                                                             </t>
  </si>
  <si>
    <t xml:space="preserve">ENERGY STAR® FREEZER                                                                                </t>
  </si>
  <si>
    <t>ENERGY STAR® LED LAMPS - MR16 GU5.3 BASE</t>
  </si>
  <si>
    <t>ENERGY STAR® LED LAMPS - OMNIDIRECTIONAL A SHAPE OR WET LOCATION RATED PAR</t>
  </si>
  <si>
    <t>ENERGY STAR® LED LAMPS - PAR16 OR MR16 GU10 BASE</t>
  </si>
  <si>
    <t>ENERGY STAR® LED LIGHT BULB</t>
  </si>
  <si>
    <t xml:space="preserve">ENERGY STAR® LED PAR16/20/30/38 LAMPS E26 BASE </t>
  </si>
  <si>
    <t>ENERGY STAR® LED RECESSED DOWNLIGHTS</t>
  </si>
  <si>
    <t>ENERGY STAR® QUALIFIED A/V EQUIPMENT</t>
  </si>
  <si>
    <t xml:space="preserve">ENERGY STAR® QUALIFIED COMPACT FLUORESCENT LAMPS </t>
  </si>
  <si>
    <t>ENERGY STAR® QUALIFIED COMPACT FLUORESCENT LAMPS (CFLS) - GU24 FIXTURE E.G SURFACE MOUNT</t>
  </si>
  <si>
    <t>ENERGY STAR® QUALIFIED COMPUTERS</t>
  </si>
  <si>
    <t>ENERGY STAR® QUALIFIED DISPLAYS (MONITORS)</t>
  </si>
  <si>
    <t>ENERGY STAR® QUALIFIED GAME CONSOLES</t>
  </si>
  <si>
    <t>ENERGY STAR® QUALIFIED INDOOR LIGHT FIXTURE</t>
  </si>
  <si>
    <t>ENERGY STAR® QUALIFIED LED BULBS</t>
  </si>
  <si>
    <t>ENERGY STAR® QUALIFIED SET TOP BOX</t>
  </si>
  <si>
    <t>ENERGY STAR® QUALIFIED SPECIALTY COMPACT FLUORESCENT LAMPS (CFLS)</t>
  </si>
  <si>
    <t>ENERGY STAR® REFRIGERATOR</t>
  </si>
  <si>
    <t>ENERGY STAR® ROOM AIR CONDITIONER</t>
  </si>
  <si>
    <t>ENERGY STAR® WINDOWS</t>
  </si>
  <si>
    <t>EXIT SIGN - LED</t>
  </si>
  <si>
    <t xml:space="preserve">EXIT SIGNS </t>
  </si>
  <si>
    <t>FURNACE/AIR CONDITIONER FILTER</t>
  </si>
  <si>
    <t>ELECTRONICALLY COMMUTATED MOTOR (ECM)</t>
  </si>
  <si>
    <t xml:space="preserve">GAS RANGE                                                                                           </t>
  </si>
  <si>
    <t>HEAT PUMP</t>
  </si>
  <si>
    <t>HEAVY DUTY PLUG-IN TIMERS</t>
  </si>
  <si>
    <t>HIGH EFFICIENCY VENTILATION EXHAUST FANS</t>
  </si>
  <si>
    <t>HIGH PERFORMANCE MEDIUM BAY T8 FIXTURES</t>
  </si>
  <si>
    <t>HIGH PERFORMANCE T8 FIXTURES</t>
  </si>
  <si>
    <t>HIGH TEMPERATURE CUTOUT THERMOSTAT</t>
  </si>
  <si>
    <t>HIGH VOLUME LOW SPEED FAN</t>
  </si>
  <si>
    <t>HOT WATER PIPE WRAP</t>
  </si>
  <si>
    <t>INDOOR LIGHTING TIMER</t>
  </si>
  <si>
    <t>INDOOR MOTION SENSOR</t>
  </si>
  <si>
    <t>INFRARED COATED HALOGEN LAMPS</t>
  </si>
  <si>
    <t>IN-SUITE TEMPERATURE CONTROLS</t>
  </si>
  <si>
    <t>LIGHTING TIMERS (HARD-WIRED, INDOOR)</t>
  </si>
  <si>
    <t>LOWER WATTAGE HID LAMPS</t>
  </si>
  <si>
    <t>METAL HALIDE DIRECT LAMP REPLACEMENT</t>
  </si>
  <si>
    <t>METAL HALIDE FIXTURE</t>
  </si>
  <si>
    <t>MOTION SENSORS (HARD-WIRED, INDOOR)</t>
  </si>
  <si>
    <t>NON-DIMMABLE SELF-BALLASTED CFL</t>
  </si>
  <si>
    <t>NON-ELECTRIC SPACE COOLING</t>
  </si>
  <si>
    <t>OCCUPANCY SENSORS</t>
  </si>
  <si>
    <t>OPEN DRIP-PROOF (ODP) MOTORS</t>
  </si>
  <si>
    <t>OUTDOOR LIGHTING TIMER</t>
  </si>
  <si>
    <t>OUTDOOR MOTION SENSOR</t>
  </si>
  <si>
    <t>PHOTOCELL AND TIMER FOR LIGHTING CONTROL</t>
  </si>
  <si>
    <t>POOL PUMP WITH TIME-CLOCK OR CONTROLLER</t>
  </si>
  <si>
    <t>POWER BAR WITH INTEGRATED TIMER</t>
  </si>
  <si>
    <t>POWER BAR, SMART (WITH AUTO SHUT-OFF)</t>
  </si>
  <si>
    <t>PROGRAMMABLE THERMOSTAT</t>
  </si>
  <si>
    <t>PROGRAMMABLE THERMOSTAT (BASEBOARD)</t>
  </si>
  <si>
    <t>PULSE START METAL HALIDE</t>
  </si>
  <si>
    <t>REDUCED WATTAGE T8 FIXTURES</t>
  </si>
  <si>
    <t>REFRIGERATED DISPLAY CASE LED STRIP LIGHT</t>
  </si>
  <si>
    <t xml:space="preserve">REFRIGERATOR REPLACEMENT                                                              </t>
  </si>
  <si>
    <t>RESIDENTIAL ATTIC INSULATION</t>
  </si>
  <si>
    <t xml:space="preserve">RESIDENTIAL CLOTHES DRYER                                                                           </t>
  </si>
  <si>
    <t>SEASONAL LED LIGHTS</t>
  </si>
  <si>
    <t>SELF BALLASTED CERAMIC METAL HALIDE LAMP</t>
  </si>
  <si>
    <t>SINGLE CREEP HEAT PAD</t>
  </si>
  <si>
    <t>SOLAR HOT WATER COLLECTOR</t>
  </si>
  <si>
    <t>SOLAR LANDSCAPE LIGHTS</t>
  </si>
  <si>
    <t>SOLAR THERMAL WATER HEATER</t>
  </si>
  <si>
    <t>STANDARD PERFORMANCE MEDIUM BAY T8 FIXTURES</t>
  </si>
  <si>
    <t>STANDARD PERFORMANCE T8</t>
  </si>
  <si>
    <t>SYNCHRONOUS BELT</t>
  </si>
  <si>
    <t>T5 FIXTURES</t>
  </si>
  <si>
    <t>T5 MEDIUM AND HIGH BAY FIXTURES</t>
  </si>
  <si>
    <t xml:space="preserve">T8 HIGH OUTPUT LAMPS &amp; ELECTRONIC BALLAST </t>
  </si>
  <si>
    <t xml:space="preserve">T8 LAMPS &amp; ELECTRONIC BALLAST </t>
  </si>
  <si>
    <t>TIMER AND CLIP-ON THERMOSTATIC CONTROLS</t>
  </si>
  <si>
    <t>TOTALLY ENCLOSED FAN-COOLED (TEFC) MOTORS</t>
  </si>
  <si>
    <t>ULTRA HIGH EFFICIENCY VENTILATION EXHAUST FANS</t>
  </si>
  <si>
    <t>UNITARY AIR-CONDITIONING UNIT</t>
  </si>
  <si>
    <t>UNITARY AIR-CONDITIONING UNIT WITH ECONOMIZER</t>
  </si>
  <si>
    <t>VARIABLE FREQUENCY DRIVE (VFD)</t>
  </si>
  <si>
    <t xml:space="preserve">VARIABLE SPEED POOL PUMP MOTORS                                                                     </t>
  </si>
  <si>
    <t>WATER HEATER BLANKET</t>
  </si>
  <si>
    <t>WATER TO AIR GROUND SOURCE HEAT PUMP CLOSED LOOP</t>
  </si>
  <si>
    <t>WATER TO AIR GROUND SOURCE HEAT PUMP OPEN LOOP</t>
  </si>
  <si>
    <t>WEATHERSTRIPPING (DOOR FRAME)</t>
  </si>
  <si>
    <t>WEATHERSTRIPPING (FOAM OR V-STRIP)</t>
  </si>
  <si>
    <t>WINDOW SOLAR FILM</t>
  </si>
  <si>
    <t>Levelized Cost</t>
  </si>
  <si>
    <t>($/kWh)</t>
  </si>
  <si>
    <t>Sharing Marketing Materials / Collateral</t>
  </si>
  <si>
    <t>Sharing of Key Account Managers</t>
  </si>
  <si>
    <t>Marketing collateral</t>
  </si>
  <si>
    <t>Name:</t>
  </si>
  <si>
    <t>Province Wide Programs</t>
  </si>
  <si>
    <t>Residential New Construction</t>
  </si>
  <si>
    <t>HVAC Incentive</t>
  </si>
  <si>
    <t>Conservation Instant Coupon Booklet</t>
  </si>
  <si>
    <t>Bi-Annual Retailer Event</t>
  </si>
  <si>
    <t>Retrofit</t>
  </si>
  <si>
    <t>Direct Install Lighting</t>
  </si>
  <si>
    <t>High Performance New Construction</t>
  </si>
  <si>
    <t>Process &amp; Systems Upgrade</t>
  </si>
  <si>
    <t>Energy Manager</t>
  </si>
  <si>
    <t>Audit Funding</t>
  </si>
  <si>
    <t>Aboriginal Conservation</t>
  </si>
  <si>
    <t xml:space="preserve">Existing Building Commissioning </t>
  </si>
  <si>
    <t>Monitoring and Targeting</t>
  </si>
  <si>
    <t>Cooking</t>
  </si>
  <si>
    <t>Refrigeration</t>
  </si>
  <si>
    <t>Cogeneration</t>
  </si>
  <si>
    <t>Electric Auxiliary</t>
  </si>
  <si>
    <t>Residential Central Cooling</t>
  </si>
  <si>
    <t>Residential Central Heating</t>
  </si>
  <si>
    <t>Exhaust Fans</t>
  </si>
  <si>
    <t>Miscellaneous Equipment</t>
  </si>
  <si>
    <t>Plug Loads</t>
  </si>
  <si>
    <t>Agribusiness</t>
  </si>
  <si>
    <t>Household Appliances</t>
  </si>
  <si>
    <t>HVAC Control</t>
  </si>
  <si>
    <t>Lighting - Indoor</t>
  </si>
  <si>
    <t>Lighting - Exterior</t>
  </si>
  <si>
    <t>Lighting - High Bay</t>
  </si>
  <si>
    <t>Lighting Controls</t>
  </si>
  <si>
    <t>Solar Energy Applications</t>
  </si>
  <si>
    <t>Space Cooling and Heating</t>
  </si>
  <si>
    <t>Thermal Envelope</t>
  </si>
  <si>
    <t>Water Heating</t>
  </si>
  <si>
    <t>Ventilation and Circulation</t>
  </si>
  <si>
    <t>Swimming Pool</t>
  </si>
  <si>
    <t>Home Assistance Program</t>
  </si>
  <si>
    <t>Yes</t>
  </si>
  <si>
    <t>No</t>
  </si>
  <si>
    <t>Provincial</t>
  </si>
  <si>
    <t>Algoma Power In</t>
  </si>
  <si>
    <t>Full Cost Recovery Programs</t>
  </si>
  <si>
    <t>Pay for Performance Programs</t>
  </si>
  <si>
    <t>g</t>
  </si>
  <si>
    <t>LDC INFORMATION</t>
  </si>
  <si>
    <t>TABLE 1: SUMMARY OF CDM PORTFOLIO SAVINGS AND BUDGET</t>
  </si>
  <si>
    <t>NOTES</t>
  </si>
  <si>
    <t>TABLE 2. PROGRAM AND MILESTONE SCHEDULE</t>
  </si>
  <si>
    <t>Energy Savings (MWh)</t>
  </si>
  <si>
    <t>FCR TOTAL</t>
  </si>
  <si>
    <t>P4P TOTAL</t>
  </si>
  <si>
    <t>CDM PLAN TOTAL</t>
  </si>
  <si>
    <t>ADDITIONAL DETAILED INFORMATION</t>
  </si>
  <si>
    <t>Total Persisting Energy Savings in 2020 (MWh)</t>
  </si>
  <si>
    <r>
      <t xml:space="preserve">Program Name </t>
    </r>
    <r>
      <rPr>
        <sz val="11"/>
        <color theme="1"/>
        <rFont val="Calibri"/>
        <family val="2"/>
        <scheme val="minor"/>
      </rPr>
      <t xml:space="preserve">
</t>
    </r>
  </si>
  <si>
    <t>Customer Segment(s) Served by Programs</t>
  </si>
  <si>
    <t xml:space="preserve">LDC 1 </t>
  </si>
  <si>
    <t>LDC 2</t>
  </si>
  <si>
    <t>LDC 3</t>
  </si>
  <si>
    <t>LDC 4</t>
  </si>
  <si>
    <t>LDC 5</t>
  </si>
  <si>
    <t>LCD 6</t>
  </si>
  <si>
    <t>LCD 7</t>
  </si>
  <si>
    <t>Primary Contact for CDM Plan</t>
  </si>
  <si>
    <t>1. CDM Plan</t>
  </si>
  <si>
    <t>2. Program Name</t>
  </si>
  <si>
    <t>3. Anticipated Annual Budget</t>
  </si>
  <si>
    <t>Anticipated Annual Budget ($)</t>
  </si>
  <si>
    <t>Other 2</t>
  </si>
  <si>
    <t>Other 3</t>
  </si>
  <si>
    <t>Other 4</t>
  </si>
  <si>
    <r>
      <t xml:space="preserve">Total CDM Plan Budget ($)
</t>
    </r>
    <r>
      <rPr>
        <i/>
        <sz val="11"/>
        <color theme="1"/>
        <rFont val="Calibri"/>
        <family val="2"/>
        <scheme val="minor"/>
      </rPr>
      <t>Calculated as part of CDM Plan</t>
    </r>
  </si>
  <si>
    <t>LDC 1:</t>
  </si>
  <si>
    <t>Detailed Information on Collaboration and Regional Planning</t>
  </si>
  <si>
    <t>HIDE TAB FOR FINAL</t>
  </si>
  <si>
    <t>Signature</t>
  </si>
  <si>
    <t>CDM Plan Total</t>
  </si>
  <si>
    <t>TARGET GAP TOTAL</t>
  </si>
  <si>
    <t>4. Target Gap</t>
  </si>
  <si>
    <t>Proposed Local Program</t>
  </si>
  <si>
    <t>Proposed Regional Program</t>
  </si>
  <si>
    <t>Proposed Pilot</t>
  </si>
  <si>
    <t>e.</t>
  </si>
  <si>
    <t>TABLE 3a. PROPOSED LOCAL AND REGIONAL CDM PROGRAMS / PILOTS</t>
  </si>
  <si>
    <t>TABLE 3c. PROPOSED LOCAL AND REGIONAL CDM PROGRAMS / PILOTS</t>
  </si>
  <si>
    <t>TABLE 3d. PROPOSED LOCAL AND REGIONAL CDM PROGRAMS / PILOTS</t>
  </si>
  <si>
    <t>TABLE 3b. PROPOSED LOCAL AND REGIONAL CDM PROGRAMS / PILOTS</t>
  </si>
  <si>
    <t>TABLE 3e. PROPOSED LOCAL AND REGIONAL CDM PROGRAMS / PILOTS</t>
  </si>
  <si>
    <t>TABLE 3f. PROPOSED LOCAL AND REGIONAL CDM PROGRAMS / PILOTS</t>
  </si>
  <si>
    <r>
      <t xml:space="preserve">Overview of Proposed Program or Pilot
</t>
    </r>
    <r>
      <rPr>
        <i/>
        <sz val="11"/>
        <color theme="1"/>
        <rFont val="Calibri"/>
        <family val="2"/>
        <scheme val="minor"/>
      </rPr>
      <t xml:space="preserve">Provide overview of key objectives and elements of proposed program or pilot. </t>
    </r>
    <r>
      <rPr>
        <b/>
        <sz val="11"/>
        <color theme="1"/>
        <rFont val="Calibri"/>
        <family val="2"/>
        <scheme val="minor"/>
      </rPr>
      <t xml:space="preserve">
</t>
    </r>
  </si>
  <si>
    <r>
      <t xml:space="preserve">Participating LDCs </t>
    </r>
    <r>
      <rPr>
        <b/>
        <i/>
        <sz val="11"/>
        <color theme="1"/>
        <rFont val="Calibri"/>
        <family val="2"/>
        <scheme val="minor"/>
      </rPr>
      <t>(if applicable)</t>
    </r>
    <r>
      <rPr>
        <b/>
        <sz val="11"/>
        <color theme="1"/>
        <rFont val="Calibri"/>
        <family val="2"/>
        <scheme val="minor"/>
      </rPr>
      <t xml:space="preserve">
</t>
    </r>
  </si>
  <si>
    <r>
      <t xml:space="preserve">Proposed Local and Regional Pilot CDM Programs
</t>
    </r>
    <r>
      <rPr>
        <i/>
        <sz val="11"/>
        <color theme="1"/>
        <rFont val="Calibri"/>
        <family val="2"/>
        <scheme val="minor"/>
      </rPr>
      <t/>
    </r>
  </si>
  <si>
    <t>Institutional</t>
  </si>
  <si>
    <t>Commercial (inc. Multi-Family)</t>
  </si>
  <si>
    <t>Commercial (inc. Multi-Fam)</t>
  </si>
  <si>
    <t>MINIMUM ANNUAL SAVINGS CHECK</t>
  </si>
  <si>
    <t xml:space="preserve"> </t>
  </si>
  <si>
    <t>Customer Segments Targeted by Program</t>
  </si>
  <si>
    <t>LDC CONFIRMATION FOR CDM PLAN</t>
  </si>
  <si>
    <t>LDC Authorization</t>
  </si>
  <si>
    <t>General Information</t>
  </si>
  <si>
    <t>Additional Documentation for CDM Plan (If applicable)</t>
  </si>
  <si>
    <t>ADDITIONAL INFORMATION AND DOCUMENTATION</t>
  </si>
  <si>
    <r>
      <t xml:space="preserve">Other 
</t>
    </r>
    <r>
      <rPr>
        <i/>
        <sz val="12"/>
        <color theme="1"/>
        <rFont val="Calibri"/>
        <family val="2"/>
        <scheme val="minor"/>
      </rPr>
      <t>Additional assumptions used in the CDM Plan</t>
    </r>
  </si>
  <si>
    <t>Complete all fields within the CDM Plan that are applicable.  Where additional space is required to complete a section of the CDM Plan, please append additional pages as required.  The LDC should indicate that additional information has been attached in the related question field on the CDM Plan.  Please refer to the CDM Plan Submission and Review Criteria Rules for further information.</t>
  </si>
  <si>
    <t>A.</t>
  </si>
  <si>
    <t>1.</t>
  </si>
  <si>
    <t>CDM Plan Version</t>
  </si>
  <si>
    <t>2.</t>
  </si>
  <si>
    <t>LDC Name:</t>
  </si>
  <si>
    <t>3.</t>
  </si>
  <si>
    <t>Email Address:</t>
  </si>
  <si>
    <t>Each LDC to this CDM Plan has executed the Energy Conservation Agreement.</t>
  </si>
  <si>
    <t>A completed Cost-Effectiveness Tool is attached and forms part of the CDM Plan.</t>
  </si>
  <si>
    <t>A completed Achievable Potential Tool is attached and forms part of the CDM Plan.</t>
  </si>
  <si>
    <t>All customer segments in each LDC's service area are served by the Programs set out in this CDM Plan.</t>
  </si>
  <si>
    <t>The CDM Plan includes all electricity savings attributable to all Programs and pilot programs that have in-service dates between Jan 1, 2015 and December 31, 2020.</t>
  </si>
  <si>
    <t>LDC's Legal Name:</t>
  </si>
  <si>
    <t>B.</t>
  </si>
  <si>
    <t>LDC DECLARATION</t>
  </si>
  <si>
    <t>I/We have the authority to bind the Corporation.</t>
  </si>
  <si>
    <r>
      <t xml:space="preserve">Allocated LDC CDM Plan Budget ($) 
</t>
    </r>
    <r>
      <rPr>
        <i/>
        <sz val="11"/>
        <color theme="1"/>
        <rFont val="Calibri"/>
        <family val="2"/>
        <scheme val="minor"/>
      </rPr>
      <t>Indicate total budget allocated to LDC</t>
    </r>
  </si>
  <si>
    <r>
      <t xml:space="preserve">CDM Plan Cost Effectiveness
</t>
    </r>
    <r>
      <rPr>
        <i/>
        <sz val="11"/>
        <color theme="1"/>
        <rFont val="Calibri"/>
        <family val="2"/>
        <scheme val="minor"/>
      </rPr>
      <t xml:space="preserve">
Indicate annual portfolio-level Cost Effectiveness for CDM Plan as determined by LDC(s) using output from Cost-Effectiveness Tool</t>
    </r>
  </si>
  <si>
    <r>
      <t xml:space="preserve">Allocated LDC CDM Plan Target (MWh)
</t>
    </r>
    <r>
      <rPr>
        <i/>
        <sz val="11"/>
        <color theme="1"/>
        <rFont val="Calibri"/>
        <family val="2"/>
        <scheme val="minor"/>
      </rPr>
      <t>Indicate total CDM Plan Target allocated to LDC(s)</t>
    </r>
    <r>
      <rPr>
        <b/>
        <sz val="11"/>
        <color theme="1"/>
        <rFont val="Calibri"/>
        <family val="2"/>
        <scheme val="minor"/>
      </rPr>
      <t xml:space="preserve">
</t>
    </r>
  </si>
  <si>
    <r>
      <t xml:space="preserve">Plan Cost Effectiveness-Exceptions Rationale
</t>
    </r>
    <r>
      <rPr>
        <i/>
        <sz val="11"/>
        <color theme="1"/>
        <rFont val="Calibri"/>
        <family val="2"/>
        <scheme val="minor"/>
      </rPr>
      <t xml:space="preserve">Complete this section if proposed plan </t>
    </r>
    <r>
      <rPr>
        <i/>
        <u/>
        <sz val="11"/>
        <color theme="1"/>
        <rFont val="Calibri"/>
        <family val="2"/>
        <scheme val="minor"/>
      </rPr>
      <t>does not</t>
    </r>
    <r>
      <rPr>
        <i/>
        <sz val="11"/>
        <color theme="1"/>
        <rFont val="Calibri"/>
        <family val="2"/>
        <scheme val="minor"/>
      </rPr>
      <t xml:space="preserve"> meet minimum Cost-Effectiveness Thresholds set out in CDM Plan Submission and Review Criteria Rules.</t>
    </r>
  </si>
  <si>
    <t>Complete Table 2 for all Programs for which will contribute towards the CDM Plan Target.</t>
  </si>
  <si>
    <t>CDM Plan Detailed List of Programs, Election of Funding Mechanism, and Annual Milestones</t>
  </si>
  <si>
    <t>Province-wide LDC Program names are found in the applicable Program Rules.  Regional &amp; local Program names should be consistent with those included in approved business cases (if applicable) and consistent throughout this CDM Plan.</t>
  </si>
  <si>
    <t xml:space="preserve">Include annual budgets for each Program to be allocated against the CDM Plan Budget by funding mechanism.  Note: LDC Eligible Expenses incurred in 2014 for programs delivered in 2015 (and not funded as part of the 2011-2014 Master CDM Program Agreement) should be included in 2015 Annual anticipated budget amounts.  </t>
  </si>
  <si>
    <t>Program Implementation Schedule (Annual Anticipated Budget &amp; Incremental Annual Milestones by Program)</t>
  </si>
  <si>
    <t>Total CDM Plan Budget ($)</t>
  </si>
  <si>
    <t>C.</t>
  </si>
  <si>
    <t>D.</t>
  </si>
  <si>
    <t>E.</t>
  </si>
  <si>
    <t>F.</t>
  </si>
  <si>
    <r>
      <t xml:space="preserve">Programs
</t>
    </r>
    <r>
      <rPr>
        <i/>
        <sz val="12"/>
        <color theme="1"/>
        <rFont val="Calibri"/>
        <family val="2"/>
        <scheme val="minor"/>
      </rPr>
      <t>Opportunity to provide any additional information on assumptions used for budgets and/or savings for approved 2015-2020 province-wide programs</t>
    </r>
  </si>
  <si>
    <r>
      <t xml:space="preserve">Programs from 2011-2014/2015 CDM Framework
</t>
    </r>
    <r>
      <rPr>
        <i/>
        <sz val="12"/>
        <color theme="1"/>
        <rFont val="Calibri"/>
        <family val="2"/>
        <scheme val="minor"/>
      </rPr>
      <t>Opportunity to provide any additional information on assumptions used for budgets and/or savings from existing 2011-2014/2015 CDM Programs</t>
    </r>
  </si>
  <si>
    <r>
      <t xml:space="preserve">Approved Local and/or Regional Programs and Pilot Programs
</t>
    </r>
    <r>
      <rPr>
        <i/>
        <sz val="12"/>
        <color theme="1"/>
        <rFont val="Calibri"/>
        <family val="2"/>
        <scheme val="minor"/>
      </rPr>
      <t>Opportunity to provide any additional information on assumptions used for budgets and/or savings for approved 2015-2020 local or regional programs or pilot programs</t>
    </r>
  </si>
  <si>
    <r>
      <t xml:space="preserve">Proposed Local and/or Regional Programs and Pilot Programs
</t>
    </r>
    <r>
      <rPr>
        <i/>
        <sz val="12"/>
        <color theme="1"/>
        <rFont val="Calibri"/>
        <family val="2"/>
        <scheme val="minor"/>
      </rPr>
      <t>Opportunity to provide additional information on assumptions used for forecast budgets and/or savings for proposed programs or pilot programs</t>
    </r>
  </si>
  <si>
    <t>G.</t>
  </si>
  <si>
    <t>The CDM Plan Budget for each LDC includes all eligible funding under the full cost recovery and pay-for-performance mechanisms for Programs under its CDM Plan.</t>
  </si>
  <si>
    <r>
      <t xml:space="preserve">2011-2014 CDM Framework (and 2015 extension of 2011-2014 Master CDM Agreement) </t>
    </r>
    <r>
      <rPr>
        <b/>
        <i/>
        <sz val="11"/>
        <color theme="1"/>
        <rFont val="Calibri"/>
        <family val="2"/>
        <scheme val="minor"/>
      </rPr>
      <t>(Not funded through 2015-2020 CDM Framework)</t>
    </r>
  </si>
  <si>
    <t>2011-2014 CDM Framework (and 2015 extension) TOTAL</t>
  </si>
  <si>
    <r>
      <t xml:space="preserve">Programs funded through Pay-for-Performance
</t>
    </r>
    <r>
      <rPr>
        <i/>
        <sz val="12"/>
        <color theme="1"/>
        <rFont val="Calibri"/>
        <family val="2"/>
        <scheme val="minor"/>
      </rPr>
      <t>Opportunity to provide any additional information on assumptions used for budgets and/or savings for Pay for Performance Programs</t>
    </r>
  </si>
  <si>
    <t>OVERVIEW OF CDM PLAN</t>
  </si>
  <si>
    <t>Phone Number (XXX-XXX-XXXX):</t>
  </si>
  <si>
    <t>Program Administrator Cost (PAC)</t>
  </si>
  <si>
    <t>Total Resource Cost (TRC)</t>
  </si>
  <si>
    <t>Notes</t>
  </si>
  <si>
    <t>Use same "Program name" included in other worksheets</t>
  </si>
  <si>
    <t>Algoma Power Inc</t>
  </si>
  <si>
    <t>LDC wishes to request an adjustment to the CDM Plan Budget</t>
  </si>
  <si>
    <t>Select the reason(s) for CDM Plan amendment, as per ECA.</t>
  </si>
  <si>
    <t>LDC's actual spending under CDM Plan has exceeded (or is reasonably expected to exceed) the portion of the CDM Plan Budget allocated to the current year of the term</t>
  </si>
  <si>
    <t>COMPLETE FOR CDM PLAN AMENDMENTS ONLY</t>
  </si>
  <si>
    <t xml:space="preserve">CDM </t>
  </si>
  <si>
    <t>Audit Funding Program</t>
  </si>
  <si>
    <t>Low Income Home Assistance Program</t>
  </si>
  <si>
    <t>2015-2020 CDM Programs</t>
  </si>
  <si>
    <t>Energy Manager Program</t>
  </si>
  <si>
    <t>Monitoring and Targeting Program</t>
  </si>
  <si>
    <t>Heating and Cooling Initiative</t>
  </si>
  <si>
    <t>Retrofit Initiative</t>
  </si>
  <si>
    <t>Program Enabled Savings</t>
  </si>
  <si>
    <t xml:space="preserve">High Performance New Construction </t>
  </si>
  <si>
    <t xml:space="preserve">Direct Install Lighting </t>
  </si>
  <si>
    <t xml:space="preserve">Residential New Construction </t>
  </si>
  <si>
    <t>2011-2014 Province Wide Programs</t>
  </si>
  <si>
    <t>Aboriginal Program</t>
  </si>
  <si>
    <t>Process and Systems Upgrades Program</t>
  </si>
  <si>
    <t>Heating and Cooling Program</t>
  </si>
  <si>
    <t xml:space="preserve">One time each calendar year of the term </t>
  </si>
  <si>
    <t>The amendments to a provision of the ECA or any Rules will have a material effect on the CDM Plan</t>
  </si>
  <si>
    <t>LDC seeking to change its selection of the type of funding that it wishes to receive for each Program in the CDM Plan [ECA, section 4.1]</t>
  </si>
  <si>
    <t>Other (Please specify reason)</t>
  </si>
  <si>
    <t xml:space="preserve">LDC </t>
  </si>
  <si>
    <t xml:space="preserve">Please complete the declaration for each LDC that is listed in this CDM Plan.  A separate page with each LDC's signed declaration should be included as part of the CDM Plan submission. </t>
  </si>
  <si>
    <r>
      <t xml:space="preserve">CDM Plan MWh Savings
</t>
    </r>
    <r>
      <rPr>
        <i/>
        <sz val="11"/>
        <color theme="1"/>
        <rFont val="Calibri"/>
        <family val="2"/>
        <scheme val="minor"/>
      </rPr>
      <t>Calculated as part of CDM Plan</t>
    </r>
  </si>
  <si>
    <t>Monitoring and Targeting (PSUI)</t>
  </si>
  <si>
    <t>Energy Manager (PSUI)</t>
  </si>
  <si>
    <t>peaksaverPLUS</t>
  </si>
  <si>
    <t>LDC 4:</t>
  </si>
  <si>
    <t>LDC 2:</t>
  </si>
  <si>
    <t>LDC 3:</t>
  </si>
  <si>
    <t>LDC 5:</t>
  </si>
  <si>
    <t>LDC 6:</t>
  </si>
  <si>
    <t>LDC 7:</t>
  </si>
  <si>
    <t>Liliana</t>
  </si>
  <si>
    <t>Province Wide Retrofit</t>
  </si>
  <si>
    <t>Coupon Program</t>
  </si>
  <si>
    <t>New Construction Program</t>
  </si>
  <si>
    <t>Existing Building Commissioning</t>
  </si>
  <si>
    <t>Program Start Date
(DD-Mon-YYYY)</t>
  </si>
  <si>
    <t>Date (DD-Mon-YYYY)</t>
  </si>
  <si>
    <r>
      <t xml:space="preserve">Estimated Start Date of CDM Plan:
</t>
    </r>
    <r>
      <rPr>
        <b/>
        <i/>
        <sz val="10"/>
        <rFont val="Arial"/>
        <family val="2"/>
      </rPr>
      <t xml:space="preserve"> (DD-Mon-YYYY)</t>
    </r>
  </si>
  <si>
    <r>
      <t xml:space="preserve">Estimated Business Case Submission Date </t>
    </r>
    <r>
      <rPr>
        <b/>
        <i/>
        <sz val="11"/>
        <color theme="1"/>
        <rFont val="Calibri"/>
        <family val="2"/>
        <scheme val="minor"/>
      </rPr>
      <t>(DD-Mon-YYYY)</t>
    </r>
  </si>
  <si>
    <t>Monthly</t>
  </si>
  <si>
    <t>Quarterly</t>
  </si>
  <si>
    <r>
      <t xml:space="preserve">CDM Plan Submission Date:
</t>
    </r>
    <r>
      <rPr>
        <b/>
        <i/>
        <sz val="11"/>
        <rFont val="Arial"/>
        <family val="2"/>
      </rPr>
      <t xml:space="preserve"> (DD-Mon-YYYY)</t>
    </r>
  </si>
  <si>
    <r>
      <t xml:space="preserve">Gas Collaboration
</t>
    </r>
    <r>
      <rPr>
        <i/>
        <sz val="12"/>
        <color theme="1"/>
        <rFont val="Calibri"/>
        <family val="2"/>
        <scheme val="minor"/>
      </rPr>
      <t>Description of how the LDC(s) will collaborate with other gas utility programs delivered in service area (if applicable).  If collaboration will not occur, description of why it will not occur.</t>
    </r>
  </si>
  <si>
    <r>
      <t xml:space="preserve">Regional LDC(s) Collaboration
</t>
    </r>
    <r>
      <rPr>
        <i/>
        <sz val="12"/>
        <color theme="1"/>
        <rFont val="Calibri"/>
        <family val="2"/>
        <scheme val="minor"/>
      </rPr>
      <t>Description of how the LDC(s) will collaborate with other LDCs.  If collaboration will not occur, description of why it will not occur.</t>
    </r>
  </si>
  <si>
    <t>LDC 8:</t>
  </si>
  <si>
    <t>LCD 8</t>
  </si>
  <si>
    <t>LCD 9</t>
  </si>
  <si>
    <t>LCD 10</t>
  </si>
  <si>
    <t>LDC 9:</t>
  </si>
  <si>
    <t>LDC 10:</t>
  </si>
  <si>
    <t>TABLE 3g. PROPOSED LOCAL AND REGIONAL CDM PROGRAMS / PILOTS</t>
  </si>
  <si>
    <t>TABLE 3h. PROPOSED LOCAL AND REGIONAL CDM PROGRAMS / PILOTS</t>
  </si>
  <si>
    <t>TABLE 3i. PROPOSED LOCAL AND REGIONAL CDM PROGRAMS / PILOTS</t>
  </si>
  <si>
    <t>TABLE 3j. PROPOSED LOCAL AND REGIONAL CDM PROGRAMS / PILOTS</t>
  </si>
  <si>
    <t>Version No.</t>
  </si>
  <si>
    <t>Tab</t>
  </si>
  <si>
    <t>Change Description</t>
  </si>
  <si>
    <t>A. General Information</t>
  </si>
  <si>
    <t>Added a row for "LDC Name" in section 3, "Primary Contact for CDM Plan"</t>
  </si>
  <si>
    <t>Inclusion of "Company Name" for Primary Contact</t>
  </si>
  <si>
    <t>Inclusion of frequency of invoicing (monthly vs. quarterly)</t>
  </si>
  <si>
    <t>Additional line items for FRC program names</t>
  </si>
  <si>
    <t>Additional LDCs for joint plan</t>
  </si>
  <si>
    <t>- Added 5 rows for additional space for program names in "Full Cost Recovery Programs" section.
- Added formulas in the added rows in column "Total CDM Plan Budget ($)" in "Total 2015 - 2020".</t>
  </si>
  <si>
    <t>O. Detailed Information</t>
  </si>
  <si>
    <t>Clarity if it is primary LDC or all LDCs in a joint CDM Plan.</t>
  </si>
  <si>
    <t>Update on the program names</t>
  </si>
  <si>
    <t>Update date format to eliminate confusion</t>
  </si>
  <si>
    <t>B. LDC Authorization</t>
  </si>
  <si>
    <t>Updated sign off date field from "Date (DD-Mon-YYYY)" to "Date (DD-Mon-YYYY)" and changed the field formatting accordingly.</t>
  </si>
  <si>
    <t>Updated in each section BC submission date field from "Estimated Business Case Submission Date (DD/MM/YY)" to "Estimated Business Case Submission Date (DD-Mon-YYYY)" and changed the fields' formatting accordingly.</t>
  </si>
  <si>
    <t>Updated start date field from "Program Start Date (DD/MM/YY)" to "Program Start Date (DD-Mon-YYYY)" and changed the fields' formatting accordingly.</t>
  </si>
  <si>
    <t>Update column headers:
- "Province Wide Program Name" 
- "Proposed Regional or Local CDM Program or Pilot Program Name"</t>
  </si>
  <si>
    <t>Added 3 more columns for LDC 8, 9 and 10</t>
  </si>
  <si>
    <t>Updated date fields:
- From "Estimated Start Date of CDM Plan: (DD/MM/YY)" to "Estimated Start Date of CDM Plan: (DD-Mon-YYYY)" and changed the field formatting accordingly.
- From "CDM Plan Submission Date: (DD/MM/YY)" to "CDM Plan Submission Date: (DD-Mon-YYYY)"</t>
  </si>
  <si>
    <t>Update Header and Footer</t>
  </si>
  <si>
    <t>Updated:
- Header to "Final v2" and the date of the version to January 23, 2015.
- Footer: Updated Logo with IESO logo</t>
  </si>
  <si>
    <t>Change Summary</t>
  </si>
  <si>
    <t>Frequency of LDC Invoicing to IESO (subsequent changes to the frequency should be notified to us by email).</t>
  </si>
  <si>
    <t>Approved
Province Wide
Programs</t>
  </si>
  <si>
    <t>Approved
Local, Regional, or Pilot Programs</t>
  </si>
  <si>
    <t>Proposed
Pilots or Programs</t>
  </si>
  <si>
    <t>Complete the following Table(s) for each proposed local and regional Program or Pilot Program in the CDM Plan for which a business case has NOT previously been approved by the IESO. Please refer to the Program Development and Rule Revision Guideline and the Business Case Template for full details on requirements and submission of a business case for approval of a local or regional Program.  For the process for receiving funding for a Pilot Program, refer to the LDC Program Innovation Guideline.</t>
  </si>
  <si>
    <r>
      <t xml:space="preserve">CDM Contribution to Regional Planning
</t>
    </r>
    <r>
      <rPr>
        <i/>
        <sz val="12"/>
        <color theme="1"/>
        <rFont val="Calibri"/>
        <family val="2"/>
        <scheme val="minor"/>
      </rPr>
      <t xml:space="preserve">Description of how the CDM Plan considers the electricity needs and investments identified in other plans or planned initiatives, completed or underway within the LDC(s)' service area or region.  This may included Integrated Regional Resource Plans or Municipal Community Energy Plans. </t>
    </r>
  </si>
  <si>
    <t>This CDM Plan must be used by the LDC in submitting a CDM Plan to the IESO under the Energy Conservation Agreement between the LDC and the IESO The CDM Plan will consist of the information provided in this document and any additional information and supporting documents provided by the LDC to the IESO in support of this CDM Plan.  Capitalized terms not otherwise defined herein have the meaning ascribed to them in the Energy Conservation Agreement as may be applicable.</t>
  </si>
  <si>
    <r>
      <t>Under a joint CDM Plan, LDCs that are parties to a joint CDM Plan reallocate any portion of their respective CDM Plan Targets and CDM Plan Budgets [</t>
    </r>
    <r>
      <rPr>
        <i/>
        <sz val="11"/>
        <color theme="1"/>
        <rFont val="Calibri"/>
        <family val="2"/>
        <scheme val="minor"/>
      </rPr>
      <t>Reallocation not subject to IESO approval</t>
    </r>
    <r>
      <rPr>
        <sz val="11"/>
        <color theme="1"/>
        <rFont val="Calibri"/>
        <family val="2"/>
        <scheme val="minor"/>
      </rPr>
      <t>]</t>
    </r>
  </si>
  <si>
    <t>I represent that the information contained in this CDM Plan as it relates to the LDC is complete, true, and accurate in all respects.  I acknowledge and agree to the following terms and conditions: (1) if this CDM Plan is approved by the IESO and accepted by each LDC to this CDM Plan, the CDM Plan together with any conditions to that approval is incorporated by reference into the Energy Conservation Agreement between the LDC and the IESO (2) the LDC will offer the Programs set out in Table 2 of this CDM Plan to customers in its service area; and (3) the LDC of will implement this CDM Plan in accordance with the CDM Plan Budget.</t>
  </si>
  <si>
    <t xml:space="preserve">Portion of the CDM Plan Target that the LDC reasonably expects, based on qualified independent third party analysis as accepted by the IESO could only be achieved with funding in addition to the CDM Plan Budget. </t>
  </si>
  <si>
    <t xml:space="preserve">Portion of the CDM Plan Target that the LDC reasonably expects, based on qualified independent third party analysis as accepted by the IESO, could only be achieved with funding in addition to the CDM Plan Budget. </t>
  </si>
  <si>
    <t>Change reference to OPA</t>
  </si>
  <si>
    <t>In section "4. Target Gap" changed reference from OPA to IESO.</t>
  </si>
  <si>
    <t>Changed reference from OPA to IESO</t>
  </si>
  <si>
    <t>IESO has triggered remedies under Article 5 of the ECA</t>
  </si>
  <si>
    <t>IESO Services</t>
  </si>
  <si>
    <t>IESO Value Added Services</t>
  </si>
  <si>
    <t>Date</t>
  </si>
  <si>
    <t xml:space="preserve">In section "LDC CONFIRMATION FOR CDM PLAN" added a row for "Frequency of LDC Invoicing (subsequent changes to the frequency should be notified to us by email)." </t>
  </si>
  <si>
    <t xml:space="preserve">Added 3 more tabs for LDC 8, 9 and 10: "K-M. CDM Plan Milestone LDC 1-10.
</t>
  </si>
  <si>
    <t>Updated the 2015-2020 Province Wide program names as per legal names.</t>
  </si>
  <si>
    <t>D. CDM Plan Milestone LDC 1-10</t>
  </si>
  <si>
    <t>Changed column header from:
- "Province Wide Program Name" to "Approved Province Wide Program"
- "Proposed Regional or Local CDM Program or Pilot Program Name" to "Proposed Pilot or Program"</t>
  </si>
  <si>
    <t>E.. Proposed Program&amp;Pilots</t>
  </si>
  <si>
    <t xml:space="preserve">- Added 4 boxes for "PROPOSED LOCAL AND REGIONAL CDM PROGRAMS / PILOTS" - Tables 3g to 3j
- Reformatted printing area
</t>
  </si>
  <si>
    <t>Additional boxes for proposed programs</t>
  </si>
  <si>
    <t>Clarified that questions relate to all LDCs in CDM plan (for joint CDM Plans).</t>
  </si>
  <si>
    <t>Summary of Changes to CDM Template</t>
  </si>
  <si>
    <t>Small Business Lighting</t>
  </si>
  <si>
    <t>Corrected formula in 'Minimum Annual Savings Check' cells</t>
  </si>
  <si>
    <t>Michel Poulin</t>
  </si>
  <si>
    <t>MichelPoulin@HydroHawkesbury.ca</t>
  </si>
  <si>
    <t>613-632-6689</t>
  </si>
  <si>
    <t>Benoit Lamarche</t>
  </si>
  <si>
    <t>embrunhydro@magma.ca</t>
  </si>
  <si>
    <t>Business Refrigeration Incentives Program</t>
  </si>
  <si>
    <t>Unassigned Target- Business</t>
  </si>
  <si>
    <t>Unassigned Target- Residential</t>
  </si>
  <si>
    <t>Appliance Retirement</t>
  </si>
  <si>
    <t>Amendment No. 3</t>
  </si>
  <si>
    <t>Lucie Aubry</t>
  </si>
  <si>
    <t>lucieaubry@hydro2000.ca</t>
  </si>
  <si>
    <t>Hydro Hawkesbury</t>
  </si>
  <si>
    <t>Manager</t>
  </si>
  <si>
    <t>613-443-5110</t>
  </si>
  <si>
    <t>613-679-4093</t>
  </si>
  <si>
    <t>Director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</si>
</sst>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
    <numFmt numFmtId="165" formatCode="0.0"/>
    <numFmt numFmtId="166" formatCode="[$-409]d\-mmm\-yy;@"/>
    <numFmt numFmtId="167" formatCode="&quot;$&quot;#,##0"/>
    <numFmt numFmtId="168" formatCode="&quot;$&quot;#,##0.00"/>
    <numFmt numFmtId="169" formatCode="#,##0.0"/>
    <numFmt numFmtId="170" formatCode="&quot;$&quot;#,##0.000"/>
    <numFmt numFmtId="171" formatCode="[$-409]d\-mmm\-yyyy;@"/>
    <numFmt numFmtId="172" formatCode="&quot;$&quot;#,##0.0"/>
  </numFmts>
  <fonts count="35" x14ac:knownFonts="1">
    <font>
      <sz val="11"/>
      <color theme="1"/>
      <name val="Calibri"/>
      <family val="2"/>
      <scheme val="minor"/>
    </font>
    <font>
      <b/>
      <sz val="11"/>
      <color theme="1"/>
      <name val="Calibri"/>
      <family val="2"/>
      <scheme val="minor"/>
    </font>
    <font>
      <b/>
      <sz val="12"/>
      <color theme="1"/>
      <name val="Calibri"/>
      <family val="2"/>
      <scheme val="minor"/>
    </font>
    <font>
      <b/>
      <sz val="18"/>
      <color theme="1"/>
      <name val="Calibri"/>
      <family val="2"/>
      <scheme val="minor"/>
    </font>
    <font>
      <i/>
      <sz val="11"/>
      <color theme="1"/>
      <name val="Calibri"/>
      <family val="2"/>
      <scheme val="minor"/>
    </font>
    <font>
      <i/>
      <u/>
      <sz val="11"/>
      <color theme="1"/>
      <name val="Calibri"/>
      <family val="2"/>
      <scheme val="minor"/>
    </font>
    <font>
      <sz val="11"/>
      <color rgb="FFFF0000"/>
      <name val="Calibri"/>
      <family val="2"/>
      <scheme val="minor"/>
    </font>
    <font>
      <b/>
      <sz val="11"/>
      <color rgb="FF00B050"/>
      <name val="Calibri"/>
      <family val="2"/>
      <scheme val="minor"/>
    </font>
    <font>
      <sz val="11"/>
      <color rgb="FF00B050"/>
      <name val="Calibri"/>
      <family val="2"/>
      <scheme val="minor"/>
    </font>
    <font>
      <sz val="11"/>
      <color rgb="FF006100"/>
      <name val="Calibri"/>
      <family val="2"/>
      <scheme val="minor"/>
    </font>
    <font>
      <sz val="10"/>
      <name val="Arial"/>
      <family val="2"/>
    </font>
    <font>
      <sz val="11"/>
      <name val="Arial"/>
      <family val="2"/>
    </font>
    <font>
      <b/>
      <sz val="10"/>
      <name val="Arial"/>
      <family val="2"/>
    </font>
    <font>
      <b/>
      <sz val="14"/>
      <color indexed="8"/>
      <name val="Calibri"/>
      <family val="2"/>
    </font>
    <font>
      <sz val="11"/>
      <name val="Calibri"/>
      <family val="2"/>
    </font>
    <font>
      <b/>
      <sz val="11"/>
      <name val="Arial"/>
      <family val="2"/>
    </font>
    <font>
      <b/>
      <sz val="11"/>
      <name val="Calibri"/>
      <family val="2"/>
    </font>
    <font>
      <sz val="1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i/>
      <sz val="12"/>
      <color theme="1"/>
      <name val="Calibri"/>
      <family val="2"/>
      <scheme val="minor"/>
    </font>
    <font>
      <b/>
      <sz val="20"/>
      <color rgb="FFFF0000"/>
      <name val="Calibri"/>
      <family val="2"/>
      <scheme val="minor"/>
    </font>
    <font>
      <b/>
      <sz val="20"/>
      <color theme="1"/>
      <name val="Calibri"/>
      <family val="2"/>
      <scheme val="minor"/>
    </font>
    <font>
      <b/>
      <i/>
      <sz val="10"/>
      <name val="Arial"/>
      <family val="2"/>
    </font>
    <font>
      <b/>
      <i/>
      <sz val="11"/>
      <color theme="1"/>
      <name val="Calibri"/>
      <family val="2"/>
      <scheme val="minor"/>
    </font>
    <font>
      <b/>
      <sz val="22"/>
      <color theme="1"/>
      <name val="Calibri"/>
      <family val="2"/>
      <scheme val="minor"/>
    </font>
    <font>
      <b/>
      <i/>
      <sz val="11"/>
      <name val="Arial"/>
      <family val="2"/>
    </font>
    <font>
      <i/>
      <sz val="9"/>
      <name val="Arial"/>
      <family val="2"/>
    </font>
    <font>
      <i/>
      <sz val="10"/>
      <name val="Arial"/>
      <family val="2"/>
    </font>
    <font>
      <b/>
      <sz val="8"/>
      <color rgb="FFFF0000"/>
      <name val="Calibri"/>
      <family val="2"/>
      <scheme val="minor"/>
    </font>
    <font>
      <b/>
      <sz val="8"/>
      <color theme="1"/>
      <name val="Calibri"/>
      <family val="2"/>
      <scheme val="minor"/>
    </font>
    <font>
      <sz val="8"/>
      <color theme="1"/>
      <name val="Calibri"/>
      <family val="2"/>
      <scheme val="minor"/>
    </font>
    <font>
      <sz val="11"/>
      <color rgb="FF000000"/>
      <name val="Calibri"/>
      <family val="2"/>
      <scheme val="minor"/>
    </font>
    <font>
      <b/>
      <sz val="11"/>
      <color rgb="FFFF0000"/>
      <name val="Arial"/>
      <family val="2"/>
    </font>
  </fonts>
  <fills count="7">
    <fill>
      <patternFill patternType="none"/>
    </fill>
    <fill>
      <patternFill patternType="gray125"/>
    </fill>
    <fill>
      <patternFill patternType="solid">
        <fgColor theme="0"/>
        <bgColor indexed="64"/>
      </patternFill>
    </fill>
    <fill>
      <patternFill patternType="solid">
        <fgColor rgb="FFC6EFCE"/>
      </patternFill>
    </fill>
    <fill>
      <patternFill patternType="solid">
        <fgColor indexed="43"/>
        <bgColor indexed="64"/>
      </patternFill>
    </fill>
    <fill>
      <patternFill patternType="solid">
        <fgColor indexed="22"/>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0" fontId="9" fillId="3" borderId="0" applyNumberFormat="0" applyBorder="0" applyAlignment="0" applyProtection="0"/>
    <xf numFmtId="0" fontId="10" fillId="0" borderId="0"/>
  </cellStyleXfs>
  <cellXfs count="314">
    <xf numFmtId="0" fontId="0" fillId="0" borderId="0" xfId="0"/>
    <xf numFmtId="0" fontId="1" fillId="0" borderId="0" xfId="0" applyFont="1"/>
    <xf numFmtId="164" fontId="0" fillId="0" borderId="0" xfId="0" applyNumberFormat="1"/>
    <xf numFmtId="0" fontId="0" fillId="0" borderId="0" xfId="0" applyProtection="1">
      <protection locked="0"/>
    </xf>
    <xf numFmtId="0" fontId="3" fillId="0" borderId="0" xfId="0" applyFont="1" applyProtection="1">
      <protection locked="0"/>
    </xf>
    <xf numFmtId="0" fontId="0" fillId="0" borderId="0" xfId="0" applyAlignment="1" applyProtection="1">
      <alignment wrapText="1"/>
      <protection locked="0"/>
    </xf>
    <xf numFmtId="0" fontId="0" fillId="0" borderId="0" xfId="0" applyBorder="1" applyProtection="1">
      <protection locked="0"/>
    </xf>
    <xf numFmtId="0" fontId="0" fillId="0" borderId="0" xfId="0" applyBorder="1"/>
    <xf numFmtId="0" fontId="6" fillId="0" borderId="0" xfId="0" applyFont="1"/>
    <xf numFmtId="0" fontId="0" fillId="0" borderId="0" xfId="0" applyFill="1" applyProtection="1">
      <protection locked="0"/>
    </xf>
    <xf numFmtId="0" fontId="7" fillId="0" borderId="0" xfId="0" applyFont="1"/>
    <xf numFmtId="0" fontId="8" fillId="0" borderId="0" xfId="0" applyFont="1"/>
    <xf numFmtId="0" fontId="0" fillId="0" borderId="1" xfId="0" applyBorder="1" applyAlignment="1">
      <alignment horizontal="right" vertical="top" wrapText="1"/>
    </xf>
    <xf numFmtId="166" fontId="12" fillId="2" borderId="7" xfId="0" applyNumberFormat="1" applyFont="1" applyFill="1" applyBorder="1" applyAlignment="1">
      <alignment horizontal="center" vertical="center" wrapText="1"/>
    </xf>
    <xf numFmtId="166" fontId="12" fillId="2" borderId="1" xfId="0" applyNumberFormat="1" applyFont="1" applyFill="1" applyBorder="1" applyAlignment="1">
      <alignment horizontal="center" vertical="center" wrapText="1"/>
    </xf>
    <xf numFmtId="166" fontId="12" fillId="2" borderId="2" xfId="0" applyNumberFormat="1" applyFont="1" applyFill="1" applyBorder="1" applyAlignment="1">
      <alignment horizontal="center" vertical="center" wrapText="1"/>
    </xf>
    <xf numFmtId="0" fontId="11" fillId="4" borderId="1" xfId="2" applyFont="1" applyFill="1" applyBorder="1" applyAlignment="1" applyProtection="1">
      <alignment vertical="center" wrapText="1"/>
      <protection locked="0"/>
    </xf>
    <xf numFmtId="166" fontId="12" fillId="2" borderId="0" xfId="0" applyNumberFormat="1" applyFont="1" applyFill="1" applyBorder="1" applyAlignment="1">
      <alignment horizontal="center" vertical="center" wrapText="1"/>
    </xf>
    <xf numFmtId="0" fontId="11" fillId="2" borderId="0" xfId="2" applyFont="1" applyFill="1" applyBorder="1" applyAlignment="1" applyProtection="1">
      <alignment vertical="center" wrapText="1"/>
      <protection locked="0"/>
    </xf>
    <xf numFmtId="0" fontId="0" fillId="2" borderId="0" xfId="0" applyFill="1" applyBorder="1"/>
    <xf numFmtId="165" fontId="14" fillId="3" borderId="1" xfId="1" applyNumberFormat="1" applyFont="1" applyBorder="1" applyAlignment="1" applyProtection="1">
      <alignment horizontal="center" vertical="center"/>
    </xf>
    <xf numFmtId="165" fontId="16" fillId="3" borderId="1" xfId="1" applyNumberFormat="1" applyFont="1" applyBorder="1" applyAlignment="1" applyProtection="1">
      <alignment horizontal="center" vertical="center"/>
    </xf>
    <xf numFmtId="0" fontId="11" fillId="4" borderId="1" xfId="2" applyFont="1" applyFill="1" applyBorder="1" applyAlignment="1" applyProtection="1">
      <alignment horizontal="center" vertical="center" wrapText="1"/>
      <protection locked="0"/>
    </xf>
    <xf numFmtId="166" fontId="12" fillId="2" borderId="9" xfId="0" applyNumberFormat="1" applyFont="1" applyFill="1" applyBorder="1" applyAlignment="1">
      <alignment horizontal="center" vertical="center" wrapText="1"/>
    </xf>
    <xf numFmtId="0" fontId="0" fillId="0" borderId="0" xfId="0" applyFill="1" applyBorder="1" applyProtection="1">
      <protection locked="0"/>
    </xf>
    <xf numFmtId="0" fontId="1" fillId="0" borderId="15" xfId="0" applyFont="1" applyFill="1" applyBorder="1" applyAlignment="1" applyProtection="1">
      <alignment horizontal="left" vertical="center"/>
      <protection locked="0"/>
    </xf>
    <xf numFmtId="0" fontId="0" fillId="0" borderId="15" xfId="0" applyFill="1" applyBorder="1" applyProtection="1">
      <protection locked="0"/>
    </xf>
    <xf numFmtId="0" fontId="0" fillId="0" borderId="15" xfId="0" applyFill="1" applyBorder="1" applyAlignment="1" applyProtection="1">
      <alignment horizontal="center" vertical="top" wrapText="1"/>
      <protection locked="0"/>
    </xf>
    <xf numFmtId="165" fontId="0" fillId="0" borderId="15" xfId="0" applyNumberFormat="1" applyFill="1" applyBorder="1" applyProtection="1">
      <protection hidden="1"/>
    </xf>
    <xf numFmtId="0" fontId="0" fillId="0" borderId="15" xfId="0" applyBorder="1"/>
    <xf numFmtId="0" fontId="0" fillId="0" borderId="3" xfId="0" applyBorder="1"/>
    <xf numFmtId="0" fontId="0" fillId="0" borderId="15" xfId="0" applyBorder="1" applyAlignment="1">
      <alignment horizontal="left" vertical="center" wrapText="1"/>
    </xf>
    <xf numFmtId="0" fontId="0" fillId="0" borderId="9" xfId="0" applyBorder="1"/>
    <xf numFmtId="166" fontId="12" fillId="2" borderId="1" xfId="0" applyNumberFormat="1" applyFont="1" applyFill="1" applyBorder="1" applyAlignment="1">
      <alignment horizontal="left" vertical="center" wrapText="1"/>
    </xf>
    <xf numFmtId="0" fontId="1" fillId="0" borderId="15"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2" xfId="0" applyFont="1" applyBorder="1" applyAlignment="1">
      <alignment horizontal="left"/>
    </xf>
    <xf numFmtId="0" fontId="1" fillId="0" borderId="15" xfId="0" applyFont="1" applyBorder="1" applyAlignment="1">
      <alignment horizontal="left"/>
    </xf>
    <xf numFmtId="0" fontId="1" fillId="0" borderId="0" xfId="0" applyFont="1" applyBorder="1" applyAlignment="1"/>
    <xf numFmtId="0" fontId="0" fillId="0" borderId="2" xfId="0" applyBorder="1"/>
    <xf numFmtId="49" fontId="11" fillId="4" borderId="1" xfId="2" applyNumberFormat="1" applyFont="1" applyFill="1" applyBorder="1" applyAlignment="1" applyProtection="1">
      <alignment vertical="center" wrapText="1"/>
      <protection locked="0"/>
    </xf>
    <xf numFmtId="0" fontId="0" fillId="0" borderId="0" xfId="0" applyFill="1" applyBorder="1" applyAlignment="1">
      <alignment horizontal="center" vertical="center"/>
    </xf>
    <xf numFmtId="0" fontId="1" fillId="0" borderId="0" xfId="0" applyFont="1" applyFill="1" applyBorder="1" applyAlignment="1">
      <alignment horizontal="left" vertical="center" wrapText="1"/>
    </xf>
    <xf numFmtId="0" fontId="11" fillId="0" borderId="0" xfId="2" applyFont="1" applyFill="1" applyBorder="1" applyAlignment="1" applyProtection="1">
      <alignment horizontal="center" vertical="center" wrapText="1"/>
      <protection locked="0"/>
    </xf>
    <xf numFmtId="0" fontId="0" fillId="0" borderId="0" xfId="0" applyFill="1" applyBorder="1"/>
    <xf numFmtId="0" fontId="0" fillId="0" borderId="0" xfId="0" applyFill="1"/>
    <xf numFmtId="0" fontId="0" fillId="0" borderId="0" xfId="0" applyBorder="1" applyAlignment="1"/>
    <xf numFmtId="0" fontId="0" fillId="0" borderId="9" xfId="0" applyBorder="1" applyAlignment="1"/>
    <xf numFmtId="0" fontId="11" fillId="4" borderId="3" xfId="2" applyFont="1" applyFill="1" applyBorder="1" applyAlignment="1" applyProtection="1">
      <alignment vertical="center" wrapText="1"/>
      <protection locked="0"/>
    </xf>
    <xf numFmtId="0" fontId="1" fillId="0" borderId="13" xfId="0" applyFont="1" applyBorder="1" applyAlignment="1" applyProtection="1">
      <alignment vertical="center"/>
      <protection locked="0"/>
    </xf>
    <xf numFmtId="165" fontId="16" fillId="0" borderId="15" xfId="1" applyNumberFormat="1" applyFont="1" applyFill="1" applyBorder="1" applyAlignment="1" applyProtection="1">
      <alignment horizontal="center" vertical="center"/>
    </xf>
    <xf numFmtId="0" fontId="11" fillId="4" borderId="13" xfId="2" applyFont="1" applyFill="1" applyBorder="1" applyAlignment="1" applyProtection="1">
      <alignment horizontal="left" vertical="top" wrapText="1"/>
      <protection locked="0"/>
    </xf>
    <xf numFmtId="0" fontId="11" fillId="4" borderId="1" xfId="2" applyFont="1" applyFill="1" applyBorder="1" applyAlignment="1" applyProtection="1">
      <alignment horizontal="left" vertical="top" wrapText="1"/>
      <protection locked="0"/>
    </xf>
    <xf numFmtId="0" fontId="22" fillId="0" borderId="0" xfId="0" applyFont="1"/>
    <xf numFmtId="0" fontId="23" fillId="0" borderId="0" xfId="0" applyFont="1"/>
    <xf numFmtId="0" fontId="1" fillId="0" borderId="15" xfId="0" applyFont="1" applyBorder="1" applyAlignment="1" applyProtection="1">
      <alignment horizontal="left" vertical="center"/>
      <protection locked="0"/>
    </xf>
    <xf numFmtId="49" fontId="11" fillId="4" borderId="1"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0" fillId="0" borderId="5" xfId="0" applyBorder="1" applyAlignment="1">
      <alignment horizontal="right" vertical="top" wrapText="1"/>
    </xf>
    <xf numFmtId="3" fontId="16" fillId="3" borderId="1" xfId="1" applyNumberFormat="1" applyFont="1" applyBorder="1" applyAlignment="1" applyProtection="1">
      <alignment horizontal="center" vertical="center"/>
    </xf>
    <xf numFmtId="3" fontId="14" fillId="3" borderId="1" xfId="1" applyNumberFormat="1" applyFont="1" applyBorder="1" applyAlignment="1" applyProtection="1">
      <alignment horizontal="center" vertical="center"/>
    </xf>
    <xf numFmtId="167" fontId="16" fillId="3" borderId="1" xfId="1" applyNumberFormat="1" applyFont="1" applyBorder="1" applyAlignment="1" applyProtection="1">
      <alignment horizontal="center" vertical="center"/>
    </xf>
    <xf numFmtId="167" fontId="14" fillId="3" borderId="1" xfId="1" applyNumberFormat="1" applyFont="1" applyBorder="1" applyAlignment="1" applyProtection="1">
      <alignment horizontal="center" vertical="center"/>
    </xf>
    <xf numFmtId="168" fontId="11" fillId="4" borderId="1" xfId="2" applyNumberFormat="1" applyFont="1" applyFill="1" applyBorder="1" applyAlignment="1" applyProtection="1">
      <alignment horizontal="center" vertical="center" wrapText="1"/>
      <protection locked="0"/>
    </xf>
    <xf numFmtId="167" fontId="11" fillId="4" borderId="1" xfId="2" applyNumberFormat="1" applyFont="1" applyFill="1" applyBorder="1" applyAlignment="1" applyProtection="1">
      <alignment horizontal="center" vertical="center" wrapText="1"/>
      <protection locked="0"/>
    </xf>
    <xf numFmtId="169" fontId="11" fillId="4" borderId="1" xfId="2" applyNumberFormat="1" applyFont="1" applyFill="1" applyBorder="1" applyAlignment="1" applyProtection="1">
      <alignment horizontal="center" vertical="center" wrapText="1"/>
      <protection locked="0"/>
    </xf>
    <xf numFmtId="169" fontId="16" fillId="3" borderId="1" xfId="1" applyNumberFormat="1" applyFont="1" applyBorder="1" applyAlignment="1" applyProtection="1">
      <alignment horizontal="center" vertical="center"/>
    </xf>
    <xf numFmtId="169" fontId="15" fillId="4" borderId="1" xfId="2" applyNumberFormat="1" applyFont="1" applyFill="1" applyBorder="1" applyAlignment="1" applyProtection="1">
      <alignment horizontal="center" vertical="center" wrapText="1"/>
      <protection locked="0"/>
    </xf>
    <xf numFmtId="170" fontId="11" fillId="4" borderId="1" xfId="2" applyNumberFormat="1" applyFont="1" applyFill="1" applyBorder="1" applyAlignment="1" applyProtection="1">
      <alignment horizontal="center" vertical="center" wrapText="1"/>
      <protection locked="0"/>
    </xf>
    <xf numFmtId="170" fontId="15" fillId="4" borderId="1" xfId="2" applyNumberFormat="1" applyFont="1" applyFill="1" applyBorder="1" applyAlignment="1" applyProtection="1">
      <alignment horizontal="center" vertical="center" wrapText="1"/>
      <protection locked="0"/>
    </xf>
    <xf numFmtId="0" fontId="15" fillId="0" borderId="1" xfId="2" applyFont="1" applyFill="1" applyBorder="1" applyAlignment="1" applyProtection="1">
      <alignment horizontal="center" vertical="center" wrapText="1"/>
      <protection locked="0"/>
    </xf>
    <xf numFmtId="2" fontId="16" fillId="3" borderId="1" xfId="1" applyNumberFormat="1" applyFont="1" applyBorder="1" applyAlignment="1" applyProtection="1">
      <alignment horizontal="center" vertical="center"/>
    </xf>
    <xf numFmtId="49" fontId="3" fillId="0" borderId="0" xfId="0" applyNumberFormat="1" applyFont="1" applyAlignment="1">
      <alignment horizontal="center"/>
    </xf>
    <xf numFmtId="0" fontId="26" fillId="0" borderId="0" xfId="0" applyFont="1"/>
    <xf numFmtId="0" fontId="0" fillId="0" borderId="0" xfId="0" applyFont="1" applyAlignment="1">
      <alignment horizontal="left" wrapText="1"/>
    </xf>
    <xf numFmtId="166" fontId="15" fillId="2"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3" fillId="0" borderId="0" xfId="0" applyFont="1" applyBorder="1" applyProtection="1">
      <protection locked="0"/>
    </xf>
    <xf numFmtId="0" fontId="3" fillId="0" borderId="0" xfId="0" applyFont="1" applyBorder="1"/>
    <xf numFmtId="0" fontId="19" fillId="0" borderId="2" xfId="0" applyNumberFormat="1" applyFont="1" applyBorder="1" applyProtection="1"/>
    <xf numFmtId="0" fontId="3" fillId="0" borderId="0" xfId="0" applyFont="1" applyAlignment="1">
      <alignment vertical="top"/>
    </xf>
    <xf numFmtId="0" fontId="3" fillId="0" borderId="0" xfId="0" applyFont="1"/>
    <xf numFmtId="0" fontId="1" fillId="0" borderId="0" xfId="0" applyFont="1" applyProtection="1">
      <protection locked="0"/>
    </xf>
    <xf numFmtId="0" fontId="11" fillId="4" borderId="7" xfId="2" applyFont="1" applyFill="1" applyBorder="1" applyAlignment="1" applyProtection="1">
      <alignment horizontal="left" vertical="top" wrapText="1"/>
      <protection locked="0"/>
    </xf>
    <xf numFmtId="0" fontId="0" fillId="0" borderId="1" xfId="0" applyBorder="1" applyAlignment="1">
      <alignment horizontal="left" vertical="top" wrapText="1" indent="5"/>
    </xf>
    <xf numFmtId="0" fontId="31" fillId="0" borderId="0" xfId="0" applyFont="1" applyProtection="1">
      <protection locked="0"/>
    </xf>
    <xf numFmtId="0" fontId="31" fillId="0" borderId="0" xfId="0" applyFont="1" applyFill="1" applyProtection="1">
      <protection locked="0"/>
    </xf>
    <xf numFmtId="0" fontId="30" fillId="0" borderId="0" xfId="0" applyFont="1" applyProtection="1"/>
    <xf numFmtId="0" fontId="31" fillId="0" borderId="0" xfId="0" applyFont="1" applyAlignment="1" applyProtection="1">
      <alignment wrapText="1"/>
      <protection locked="0"/>
    </xf>
    <xf numFmtId="0" fontId="32" fillId="0" borderId="0" xfId="0" applyFont="1" applyAlignment="1" applyProtection="1">
      <alignment wrapText="1"/>
      <protection locked="0"/>
    </xf>
    <xf numFmtId="0" fontId="32" fillId="0" borderId="0" xfId="0" applyFont="1" applyProtection="1">
      <protection locked="0"/>
    </xf>
    <xf numFmtId="49" fontId="28" fillId="0" borderId="1" xfId="2" applyNumberFormat="1" applyFont="1" applyFill="1" applyBorder="1" applyAlignment="1" applyProtection="1">
      <alignment vertical="center" wrapText="1"/>
    </xf>
    <xf numFmtId="0" fontId="0" fillId="0" borderId="1" xfId="0" applyBorder="1" applyAlignment="1" applyProtection="1">
      <alignment horizontal="right" vertical="center"/>
    </xf>
    <xf numFmtId="0" fontId="1" fillId="0" borderId="1" xfId="0" applyFont="1" applyBorder="1" applyAlignment="1" applyProtection="1">
      <alignment vertical="center" wrapText="1"/>
    </xf>
    <xf numFmtId="0" fontId="1" fillId="0" borderId="1" xfId="0" applyFont="1" applyBorder="1" applyAlignment="1" applyProtection="1">
      <alignment wrapText="1"/>
    </xf>
    <xf numFmtId="0" fontId="0" fillId="0" borderId="4" xfId="0" applyBorder="1" applyAlignment="1" applyProtection="1">
      <alignment horizontal="right" vertical="center"/>
    </xf>
    <xf numFmtId="0" fontId="1" fillId="0" borderId="4" xfId="0" applyFont="1" applyBorder="1" applyAlignment="1" applyProtection="1">
      <alignment wrapText="1"/>
    </xf>
    <xf numFmtId="0" fontId="1" fillId="0" borderId="4" xfId="0" applyFont="1" applyBorder="1" applyAlignment="1" applyProtection="1">
      <alignment horizontal="center" wrapText="1"/>
    </xf>
    <xf numFmtId="0" fontId="1" fillId="0" borderId="1" xfId="0" applyFont="1" applyBorder="1" applyAlignment="1" applyProtection="1">
      <alignment horizontal="center"/>
    </xf>
    <xf numFmtId="0" fontId="1" fillId="0" borderId="6" xfId="0" applyFont="1" applyBorder="1" applyAlignment="1" applyProtection="1">
      <alignment horizontal="center"/>
    </xf>
    <xf numFmtId="0" fontId="0" fillId="0" borderId="3" xfId="0" applyFont="1" applyBorder="1" applyAlignment="1" applyProtection="1">
      <alignment horizontal="center"/>
    </xf>
    <xf numFmtId="0" fontId="1" fillId="0" borderId="3" xfId="0" applyFont="1" applyBorder="1" applyAlignment="1" applyProtection="1">
      <alignment horizontal="center"/>
    </xf>
    <xf numFmtId="0" fontId="0" fillId="0" borderId="0" xfId="0" applyProtection="1"/>
    <xf numFmtId="0" fontId="17" fillId="0" borderId="0" xfId="0" applyFont="1" applyBorder="1" applyAlignment="1" applyProtection="1">
      <alignment horizontal="left" wrapText="1"/>
    </xf>
    <xf numFmtId="0" fontId="0" fillId="0" borderId="0" xfId="0" applyBorder="1" applyAlignment="1" applyProtection="1">
      <alignment horizontal="left" wrapText="1"/>
    </xf>
    <xf numFmtId="0" fontId="0" fillId="0" borderId="0" xfId="0" applyBorder="1" applyProtection="1"/>
    <xf numFmtId="0" fontId="1" fillId="0" borderId="1" xfId="0" applyFont="1" applyBorder="1" applyAlignment="1" applyProtection="1">
      <alignment horizontal="left" vertical="center"/>
    </xf>
    <xf numFmtId="0" fontId="1" fillId="0" borderId="1"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Alignment="1" applyProtection="1">
      <alignment horizontal="left"/>
    </xf>
    <xf numFmtId="0" fontId="0" fillId="0" borderId="3" xfId="0" applyBorder="1" applyProtection="1"/>
    <xf numFmtId="0" fontId="1" fillId="0" borderId="1" xfId="0" applyFont="1" applyBorder="1" applyAlignment="1" applyProtection="1">
      <alignment horizontal="center" vertical="center" wrapText="1"/>
    </xf>
    <xf numFmtId="0" fontId="1" fillId="0" borderId="2" xfId="0" applyFont="1" applyBorder="1" applyAlignment="1" applyProtection="1">
      <alignment vertical="center"/>
    </xf>
    <xf numFmtId="0" fontId="1" fillId="0" borderId="13" xfId="0" applyFont="1" applyBorder="1" applyAlignment="1" applyProtection="1">
      <alignment vertical="center"/>
    </xf>
    <xf numFmtId="0" fontId="0" fillId="0" borderId="1" xfId="0" applyBorder="1" applyAlignment="1" applyProtection="1">
      <alignment horizontal="right" vertical="top" wrapText="1"/>
    </xf>
    <xf numFmtId="0" fontId="0" fillId="0" borderId="5" xfId="0" applyBorder="1" applyAlignment="1" applyProtection="1">
      <alignment horizontal="right" vertical="top" wrapText="1"/>
    </xf>
    <xf numFmtId="0" fontId="2" fillId="0" borderId="7" xfId="0" applyFont="1" applyBorder="1" applyAlignment="1" applyProtection="1">
      <alignment horizontal="left" vertical="top" wrapText="1"/>
    </xf>
    <xf numFmtId="0" fontId="2" fillId="0" borderId="1" xfId="0" applyFont="1" applyBorder="1" applyAlignment="1" applyProtection="1">
      <alignment horizontal="left" vertical="top" wrapText="1"/>
    </xf>
    <xf numFmtId="171" fontId="11" fillId="4" borderId="1" xfId="2" applyNumberFormat="1" applyFont="1" applyFill="1" applyBorder="1" applyAlignment="1" applyProtection="1">
      <alignment horizontal="center" vertical="center" wrapText="1"/>
      <protection locked="0"/>
    </xf>
    <xf numFmtId="0" fontId="0" fillId="0" borderId="0" xfId="0" applyFont="1"/>
    <xf numFmtId="0" fontId="0" fillId="0" borderId="0" xfId="0" applyBorder="1" applyAlignment="1" applyProtection="1">
      <alignment horizontal="left"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1" fillId="0" borderId="15" xfId="0" applyFont="1" applyBorder="1" applyAlignment="1" applyProtection="1">
      <alignment horizontal="left" vertical="center"/>
      <protection locked="0"/>
    </xf>
    <xf numFmtId="0" fontId="17" fillId="0" borderId="0" xfId="0" applyFont="1" applyFill="1" applyProtection="1">
      <protection locked="0"/>
    </xf>
    <xf numFmtId="0" fontId="33" fillId="0" borderId="0" xfId="0" applyFont="1" applyBorder="1" applyAlignment="1">
      <alignment wrapText="1"/>
    </xf>
    <xf numFmtId="0" fontId="33" fillId="0" borderId="0" xfId="0" applyFont="1" applyBorder="1"/>
    <xf numFmtId="0" fontId="0" fillId="0" borderId="0" xfId="0" applyAlignment="1">
      <alignment wrapText="1"/>
    </xf>
    <xf numFmtId="0" fontId="0" fillId="0" borderId="0" xfId="0" quotePrefix="1" applyAlignment="1">
      <alignment wrapText="1"/>
    </xf>
    <xf numFmtId="0" fontId="4" fillId="0" borderId="0" xfId="0" applyFont="1" applyAlignment="1">
      <alignment wrapText="1"/>
    </xf>
    <xf numFmtId="0" fontId="1" fillId="0" borderId="1" xfId="0" applyFont="1" applyBorder="1" applyAlignment="1">
      <alignment vertical="center" wrapText="1"/>
    </xf>
    <xf numFmtId="0" fontId="0" fillId="0" borderId="1" xfId="0" applyBorder="1" applyAlignment="1">
      <alignment vertical="center" wrapText="1"/>
    </xf>
    <xf numFmtId="0" fontId="0" fillId="0" borderId="1" xfId="0" quotePrefix="1" applyBorder="1" applyAlignment="1">
      <alignment vertical="center" wrapText="1"/>
    </xf>
    <xf numFmtId="0" fontId="18" fillId="0" borderId="0" xfId="0" applyFont="1"/>
    <xf numFmtId="0" fontId="1" fillId="0" borderId="15" xfId="0" applyFont="1" applyBorder="1" applyAlignment="1" applyProtection="1">
      <alignment horizontal="left" vertical="center"/>
      <protection locked="0"/>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Border="1" applyAlignment="1" applyProtection="1">
      <alignment horizontal="left" wrapText="1"/>
    </xf>
    <xf numFmtId="171" fontId="11" fillId="4" borderId="1" xfId="2" applyNumberFormat="1" applyFont="1" applyFill="1" applyBorder="1" applyAlignment="1" applyProtection="1">
      <alignment horizontal="left" vertical="center" wrapText="1"/>
      <protection locked="0"/>
    </xf>
    <xf numFmtId="0" fontId="1" fillId="0" borderId="1" xfId="0" applyFont="1" applyBorder="1" applyAlignment="1">
      <alignment horizontal="center" vertical="center" wrapText="1"/>
    </xf>
    <xf numFmtId="15" fontId="0" fillId="0" borderId="0" xfId="0" applyNumberFormat="1" applyAlignment="1">
      <alignment wrapText="1"/>
    </xf>
    <xf numFmtId="168" fontId="16" fillId="3" borderId="1" xfId="1" applyNumberFormat="1" applyFont="1" applyBorder="1" applyAlignment="1" applyProtection="1">
      <alignment horizontal="center" vertical="center"/>
    </xf>
    <xf numFmtId="172" fontId="16" fillId="3" borderId="1" xfId="1" applyNumberFormat="1" applyFont="1" applyBorder="1" applyAlignment="1" applyProtection="1">
      <alignment horizontal="center" vertical="center"/>
    </xf>
    <xf numFmtId="0" fontId="4" fillId="0" borderId="2"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0" fillId="0" borderId="2" xfId="0" applyBorder="1" applyAlignment="1">
      <alignment horizontal="left" vertical="top" wrapText="1" indent="5"/>
    </xf>
    <xf numFmtId="0" fontId="0" fillId="0" borderId="15" xfId="0" applyBorder="1" applyAlignment="1">
      <alignment horizontal="left" indent="5"/>
    </xf>
    <xf numFmtId="0" fontId="0" fillId="0" borderId="3" xfId="0" applyBorder="1" applyAlignment="1">
      <alignment horizontal="left" indent="5"/>
    </xf>
    <xf numFmtId="0" fontId="0" fillId="0" borderId="2" xfId="0" applyFont="1" applyBorder="1" applyAlignment="1">
      <alignment horizontal="left" vertical="top" wrapText="1" indent="5"/>
    </xf>
    <xf numFmtId="0" fontId="1" fillId="0" borderId="2" xfId="0" applyFont="1" applyBorder="1" applyAlignment="1">
      <alignment horizontal="left" vertical="center" wrapText="1"/>
    </xf>
    <xf numFmtId="0" fontId="1" fillId="0" borderId="15" xfId="0" applyFont="1" applyBorder="1" applyAlignment="1">
      <alignment horizontal="left" vertical="center" wrapText="1"/>
    </xf>
    <xf numFmtId="0" fontId="1" fillId="0" borderId="3" xfId="0" applyFont="1" applyBorder="1" applyAlignment="1">
      <alignment horizontal="left" vertical="center" wrapText="1"/>
    </xf>
    <xf numFmtId="0" fontId="13" fillId="5" borderId="1" xfId="0" applyFont="1" applyFill="1" applyBorder="1" applyAlignment="1" applyProtection="1">
      <alignment horizontal="center" vertical="center"/>
    </xf>
    <xf numFmtId="49" fontId="11" fillId="4" borderId="2" xfId="2" applyNumberFormat="1" applyFont="1" applyFill="1" applyBorder="1" applyAlignment="1" applyProtection="1">
      <alignment horizontal="center" vertical="center" wrapText="1"/>
      <protection locked="0"/>
    </xf>
    <xf numFmtId="49" fontId="11" fillId="4" borderId="15" xfId="2" applyNumberFormat="1" applyFont="1" applyFill="1" applyBorder="1" applyAlignment="1" applyProtection="1">
      <alignment horizontal="center" vertical="center" wrapText="1"/>
      <protection locked="0"/>
    </xf>
    <xf numFmtId="49" fontId="11" fillId="4" borderId="3" xfId="2" applyNumberFormat="1" applyFont="1" applyFill="1" applyBorder="1" applyAlignment="1" applyProtection="1">
      <alignment horizontal="center" vertical="center" wrapText="1"/>
      <protection locked="0"/>
    </xf>
    <xf numFmtId="0" fontId="13" fillId="5" borderId="2" xfId="0" applyFont="1" applyFill="1" applyBorder="1" applyAlignment="1" applyProtection="1">
      <alignment horizontal="center" vertical="center"/>
    </xf>
    <xf numFmtId="0" fontId="13" fillId="5" borderId="15"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1" fillId="0" borderId="2" xfId="0" applyFont="1" applyBorder="1" applyAlignment="1">
      <alignment horizontal="left" vertical="top" wrapText="1"/>
    </xf>
    <xf numFmtId="0" fontId="1" fillId="0" borderId="15" xfId="0" applyFont="1" applyBorder="1" applyAlignment="1">
      <alignment horizontal="left" vertical="top" wrapText="1"/>
    </xf>
    <xf numFmtId="0" fontId="1" fillId="0" borderId="3" xfId="0" applyFont="1" applyBorder="1" applyAlignment="1">
      <alignment horizontal="left" vertical="top" wrapText="1"/>
    </xf>
    <xf numFmtId="0" fontId="0" fillId="0" borderId="2" xfId="0" applyBorder="1" applyAlignment="1">
      <alignment horizontal="left" wrapText="1"/>
    </xf>
    <xf numFmtId="0" fontId="0" fillId="0" borderId="15" xfId="0" applyFont="1" applyBorder="1" applyAlignment="1">
      <alignment horizontal="left" wrapText="1"/>
    </xf>
    <xf numFmtId="0" fontId="0" fillId="0" borderId="3" xfId="0" applyFont="1" applyBorder="1" applyAlignment="1">
      <alignment horizontal="left" wrapText="1"/>
    </xf>
    <xf numFmtId="0" fontId="0" fillId="0" borderId="15" xfId="0" applyBorder="1" applyAlignment="1"/>
    <xf numFmtId="0" fontId="0" fillId="0" borderId="13" xfId="0" applyBorder="1" applyAlignment="1"/>
    <xf numFmtId="166" fontId="12" fillId="2" borderId="2" xfId="0" applyNumberFormat="1" applyFont="1" applyFill="1" applyBorder="1" applyAlignment="1">
      <alignment horizontal="left" vertical="center" wrapText="1"/>
    </xf>
    <xf numFmtId="166" fontId="12" fillId="2" borderId="3" xfId="0" applyNumberFormat="1" applyFont="1" applyFill="1" applyBorder="1" applyAlignment="1">
      <alignment horizontal="left" vertical="center" wrapText="1"/>
    </xf>
    <xf numFmtId="0" fontId="10" fillId="2" borderId="2" xfId="0" applyNumberFormat="1" applyFont="1" applyFill="1" applyBorder="1" applyAlignment="1">
      <alignment vertical="top" wrapText="1"/>
    </xf>
    <xf numFmtId="0" fontId="10" fillId="2" borderId="3" xfId="0" applyNumberFormat="1" applyFont="1" applyFill="1" applyBorder="1" applyAlignment="1">
      <alignment vertical="top" wrapText="1"/>
    </xf>
    <xf numFmtId="0" fontId="29" fillId="2" borderId="2" xfId="0" applyNumberFormat="1" applyFont="1" applyFill="1" applyBorder="1" applyAlignment="1">
      <alignment vertical="top" wrapText="1"/>
    </xf>
    <xf numFmtId="0" fontId="29" fillId="2" borderId="3" xfId="0" applyNumberFormat="1" applyFont="1" applyFill="1" applyBorder="1" applyAlignment="1">
      <alignment vertical="top" wrapText="1"/>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8" fillId="6" borderId="11" xfId="0" applyFont="1" applyFill="1" applyBorder="1" applyAlignment="1" applyProtection="1">
      <alignment horizontal="center" vertical="center"/>
      <protection locked="0"/>
    </xf>
    <xf numFmtId="0" fontId="18" fillId="6" borderId="14" xfId="0" applyFont="1" applyFill="1" applyBorder="1" applyAlignment="1" applyProtection="1">
      <alignment horizontal="center" vertical="center"/>
      <protection locked="0"/>
    </xf>
    <xf numFmtId="0" fontId="0" fillId="0" borderId="4" xfId="0" applyFill="1" applyBorder="1" applyAlignment="1" applyProtection="1">
      <alignment horizontal="center" vertical="top"/>
    </xf>
    <xf numFmtId="0" fontId="0" fillId="0" borderId="5" xfId="0" applyFill="1" applyBorder="1" applyAlignment="1" applyProtection="1">
      <alignment horizontal="center" vertical="top"/>
    </xf>
    <xf numFmtId="0" fontId="0" fillId="0" borderId="6" xfId="0" applyFill="1" applyBorder="1" applyAlignment="1" applyProtection="1">
      <alignment horizontal="center" vertical="top"/>
    </xf>
    <xf numFmtId="0" fontId="1" fillId="0" borderId="2" xfId="0" applyFont="1" applyBorder="1" applyAlignment="1" applyProtection="1">
      <alignment horizontal="center"/>
    </xf>
    <xf numFmtId="0" fontId="1" fillId="0" borderId="15" xfId="0" applyFont="1" applyBorder="1" applyAlignment="1" applyProtection="1">
      <alignment horizontal="center"/>
    </xf>
    <xf numFmtId="0" fontId="1" fillId="0" borderId="3" xfId="0" applyFont="1" applyBorder="1" applyAlignment="1" applyProtection="1">
      <alignment horizontal="center"/>
    </xf>
    <xf numFmtId="0" fontId="0" fillId="0" borderId="4" xfId="0" applyFill="1" applyBorder="1" applyAlignment="1" applyProtection="1">
      <alignment horizontal="right" vertical="top"/>
    </xf>
    <xf numFmtId="0" fontId="0" fillId="0" borderId="5" xfId="0" applyFill="1" applyBorder="1" applyAlignment="1" applyProtection="1">
      <alignment horizontal="right" vertical="top"/>
    </xf>
    <xf numFmtId="0" fontId="0" fillId="0" borderId="6" xfId="0" applyFill="1" applyBorder="1" applyAlignment="1" applyProtection="1">
      <alignment horizontal="right" vertical="top"/>
    </xf>
    <xf numFmtId="0" fontId="1" fillId="0" borderId="8" xfId="0" applyFont="1" applyBorder="1" applyAlignment="1" applyProtection="1">
      <alignment horizontal="left" vertical="top" wrapText="1"/>
    </xf>
    <xf numFmtId="0" fontId="1" fillId="0" borderId="10" xfId="0" applyFont="1" applyBorder="1" applyAlignment="1" applyProtection="1">
      <alignment horizontal="left" vertical="top" wrapText="1"/>
    </xf>
    <xf numFmtId="0" fontId="1" fillId="0" borderId="12" xfId="0" applyFont="1" applyBorder="1" applyAlignment="1" applyProtection="1">
      <alignment horizontal="left" vertical="top" wrapText="1"/>
    </xf>
    <xf numFmtId="0" fontId="1" fillId="0" borderId="4" xfId="0" applyFont="1" applyBorder="1" applyAlignment="1" applyProtection="1">
      <alignment horizontal="center"/>
    </xf>
    <xf numFmtId="0" fontId="1" fillId="0" borderId="6" xfId="0" applyFont="1" applyBorder="1" applyAlignment="1" applyProtection="1">
      <alignment horizontal="center"/>
    </xf>
    <xf numFmtId="0" fontId="11" fillId="4" borderId="7" xfId="2" applyFont="1" applyFill="1" applyBorder="1" applyAlignment="1" applyProtection="1">
      <alignment horizontal="left" vertical="top" wrapText="1"/>
      <protection locked="0"/>
    </xf>
    <xf numFmtId="0" fontId="11" fillId="4" borderId="13" xfId="2" applyFont="1" applyFill="1" applyBorder="1" applyAlignment="1" applyProtection="1">
      <alignment horizontal="left" vertical="top" wrapText="1"/>
      <protection locked="0"/>
    </xf>
    <xf numFmtId="0" fontId="11" fillId="4" borderId="8" xfId="2" applyFont="1" applyFill="1" applyBorder="1" applyAlignment="1" applyProtection="1">
      <alignment horizontal="left" vertical="top" wrapText="1"/>
      <protection locked="0"/>
    </xf>
    <xf numFmtId="0" fontId="11" fillId="4" borderId="9" xfId="2" applyFont="1" applyFill="1" applyBorder="1" applyAlignment="1" applyProtection="1">
      <alignment horizontal="left" vertical="top" wrapText="1"/>
      <protection locked="0"/>
    </xf>
    <xf numFmtId="0" fontId="11" fillId="4" borderId="0" xfId="2" applyFont="1" applyFill="1" applyBorder="1" applyAlignment="1" applyProtection="1">
      <alignment horizontal="left" vertical="top" wrapText="1"/>
      <protection locked="0"/>
    </xf>
    <xf numFmtId="0" fontId="11" fillId="4" borderId="10" xfId="2" applyFont="1" applyFill="1" applyBorder="1" applyAlignment="1" applyProtection="1">
      <alignment horizontal="left" vertical="top" wrapText="1"/>
      <protection locked="0"/>
    </xf>
    <xf numFmtId="0" fontId="11" fillId="4" borderId="11" xfId="2" applyFont="1" applyFill="1" applyBorder="1" applyAlignment="1" applyProtection="1">
      <alignment horizontal="left" vertical="top" wrapText="1"/>
      <protection locked="0"/>
    </xf>
    <xf numFmtId="0" fontId="11" fillId="4" borderId="14" xfId="2" applyFont="1" applyFill="1" applyBorder="1" applyAlignment="1" applyProtection="1">
      <alignment horizontal="left" vertical="top" wrapText="1"/>
      <protection locked="0"/>
    </xf>
    <xf numFmtId="0" fontId="11" fillId="4" borderId="12" xfId="2" applyFont="1" applyFill="1" applyBorder="1" applyAlignment="1" applyProtection="1">
      <alignment horizontal="left" vertical="top" wrapText="1"/>
      <protection locked="0"/>
    </xf>
    <xf numFmtId="0" fontId="1" fillId="0" borderId="4"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2" xfId="0" applyFont="1" applyBorder="1" applyAlignment="1" applyProtection="1">
      <alignment horizontal="left"/>
    </xf>
    <xf numFmtId="0" fontId="1" fillId="0" borderId="15" xfId="0" applyFont="1" applyBorder="1" applyAlignment="1" applyProtection="1">
      <alignment horizontal="left"/>
    </xf>
    <xf numFmtId="0" fontId="1" fillId="0" borderId="3" xfId="0" applyFont="1" applyBorder="1" applyAlignment="1" applyProtection="1">
      <alignment horizontal="left"/>
    </xf>
    <xf numFmtId="0" fontId="0" fillId="0" borderId="7" xfId="0" applyBorder="1" applyAlignment="1" applyProtection="1">
      <alignment horizontal="center" textRotation="90"/>
    </xf>
    <xf numFmtId="0" fontId="0" fillId="0" borderId="11" xfId="0" applyBorder="1" applyAlignment="1" applyProtection="1">
      <alignment horizontal="center" textRotation="90"/>
    </xf>
    <xf numFmtId="0" fontId="18" fillId="0" borderId="7" xfId="0" applyFont="1" applyBorder="1" applyAlignment="1" applyProtection="1">
      <alignment horizontal="center" vertical="center" readingOrder="1"/>
    </xf>
    <xf numFmtId="0" fontId="18" fillId="0" borderId="8" xfId="0" applyFont="1" applyBorder="1" applyAlignment="1" applyProtection="1">
      <alignment horizontal="center" vertical="center" readingOrder="1"/>
    </xf>
    <xf numFmtId="0" fontId="18" fillId="0" borderId="11" xfId="0" applyFont="1" applyBorder="1" applyAlignment="1" applyProtection="1">
      <alignment horizontal="center" vertical="center" readingOrder="1"/>
    </xf>
    <xf numFmtId="0" fontId="18" fillId="0" borderId="12" xfId="0" applyFont="1" applyBorder="1" applyAlignment="1" applyProtection="1">
      <alignment horizontal="center" vertical="center" readingOrder="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 fillId="0" borderId="2" xfId="0" applyFont="1" applyBorder="1" applyAlignment="1" applyProtection="1">
      <alignment horizontal="left" vertical="center"/>
      <protection locked="0"/>
    </xf>
    <xf numFmtId="0" fontId="1" fillId="0" borderId="15"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0" borderId="6" xfId="0" applyFont="1" applyBorder="1" applyAlignment="1" applyProtection="1">
      <alignment horizontal="left" vertical="center"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2" xfId="0" applyFont="1" applyBorder="1" applyAlignment="1" applyProtection="1">
      <alignment horizontal="left" vertical="center"/>
    </xf>
    <xf numFmtId="0" fontId="1" fillId="0" borderId="15" xfId="0" applyFont="1" applyBorder="1" applyAlignment="1" applyProtection="1">
      <alignment horizontal="left" vertical="center"/>
    </xf>
    <xf numFmtId="0" fontId="1" fillId="0" borderId="3" xfId="0" applyFont="1" applyBorder="1" applyAlignment="1" applyProtection="1">
      <alignment horizontal="left" vertical="center"/>
    </xf>
    <xf numFmtId="0" fontId="0" fillId="0" borderId="4" xfId="0" applyBorder="1" applyAlignment="1" applyProtection="1">
      <alignment horizontal="center" textRotation="90"/>
    </xf>
    <xf numFmtId="0" fontId="0" fillId="0" borderId="6" xfId="0" applyBorder="1" applyAlignment="1" applyProtection="1">
      <alignment horizontal="center" textRotation="90"/>
    </xf>
    <xf numFmtId="0" fontId="0" fillId="0" borderId="8" xfId="0" applyBorder="1" applyAlignment="1" applyProtection="1">
      <alignment horizontal="center" textRotation="90"/>
    </xf>
    <xf numFmtId="0" fontId="0" fillId="0" borderId="12" xfId="0" applyBorder="1" applyAlignment="1" applyProtection="1">
      <alignment horizontal="center" textRotation="90"/>
    </xf>
    <xf numFmtId="0" fontId="1" fillId="0" borderId="7"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0" borderId="2" xfId="0" applyFill="1" applyBorder="1" applyAlignment="1" applyProtection="1">
      <alignment horizontal="left" vertical="center" wrapText="1"/>
    </xf>
    <xf numFmtId="0" fontId="0" fillId="0" borderId="15" xfId="0"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17" fillId="0" borderId="2" xfId="0" applyFont="1" applyFill="1" applyBorder="1" applyAlignment="1" applyProtection="1">
      <alignment horizontal="left" vertical="center" wrapText="1"/>
    </xf>
    <xf numFmtId="0" fontId="17" fillId="0" borderId="15" xfId="0" applyFont="1" applyFill="1" applyBorder="1" applyAlignment="1" applyProtection="1">
      <alignment horizontal="left" vertical="center" wrapText="1"/>
    </xf>
    <xf numFmtId="0" fontId="17" fillId="0" borderId="3" xfId="0" applyFont="1" applyFill="1" applyBorder="1" applyAlignment="1" applyProtection="1">
      <alignment horizontal="left" vertical="center" wrapText="1"/>
    </xf>
    <xf numFmtId="0" fontId="18" fillId="6" borderId="7" xfId="0" applyFont="1" applyFill="1" applyBorder="1" applyAlignment="1" applyProtection="1">
      <alignment horizontal="center" vertical="center"/>
    </xf>
    <xf numFmtId="0" fontId="18" fillId="6" borderId="13" xfId="0" applyFont="1" applyFill="1" applyBorder="1" applyAlignment="1" applyProtection="1">
      <alignment horizontal="center" vertical="center"/>
    </xf>
    <xf numFmtId="0" fontId="2" fillId="0" borderId="7"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18" fillId="0" borderId="13" xfId="0" applyFont="1" applyBorder="1" applyAlignment="1" applyProtection="1">
      <alignment horizontal="center" vertical="center" readingOrder="1"/>
    </xf>
    <xf numFmtId="0" fontId="18" fillId="0" borderId="14" xfId="0" applyFont="1" applyBorder="1" applyAlignment="1" applyProtection="1">
      <alignment horizontal="center" vertical="center" readingOrder="1"/>
    </xf>
    <xf numFmtId="0" fontId="17" fillId="0" borderId="14" xfId="0" applyFont="1" applyBorder="1" applyAlignment="1" applyProtection="1">
      <alignment horizontal="left" wrapText="1"/>
    </xf>
    <xf numFmtId="0" fontId="18" fillId="6" borderId="2" xfId="0" applyFont="1" applyFill="1" applyBorder="1" applyAlignment="1" applyProtection="1">
      <alignment horizontal="center" vertical="center"/>
    </xf>
    <xf numFmtId="0" fontId="18" fillId="6" borderId="15" xfId="0" applyFont="1" applyFill="1" applyBorder="1" applyAlignment="1" applyProtection="1">
      <alignment horizontal="center" vertical="center"/>
    </xf>
    <xf numFmtId="0" fontId="18" fillId="6" borderId="3" xfId="0" applyFont="1" applyFill="1" applyBorder="1" applyAlignment="1" applyProtection="1">
      <alignment horizontal="center" vertical="center"/>
    </xf>
    <xf numFmtId="0" fontId="0" fillId="0" borderId="2" xfId="0"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9" xfId="0" applyBorder="1" applyAlignment="1" applyProtection="1">
      <alignment horizontal="left" wrapText="1"/>
    </xf>
    <xf numFmtId="0" fontId="0" fillId="0" borderId="0" xfId="0" applyBorder="1" applyAlignment="1" applyProtection="1">
      <alignment horizontal="left" wrapText="1"/>
    </xf>
    <xf numFmtId="0" fontId="1" fillId="0" borderId="7" xfId="0" applyFont="1" applyBorder="1" applyAlignment="1" applyProtection="1">
      <alignment horizontal="left" vertical="top" wrapText="1"/>
    </xf>
    <xf numFmtId="0" fontId="1" fillId="0" borderId="13"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14" xfId="0" applyFont="1" applyBorder="1" applyAlignment="1" applyProtection="1">
      <alignment horizontal="left" vertical="top" wrapText="1"/>
    </xf>
    <xf numFmtId="0" fontId="11" fillId="4" borderId="2" xfId="2" applyFont="1" applyFill="1" applyBorder="1" applyAlignment="1" applyProtection="1">
      <alignment horizontal="center" vertical="center" wrapText="1"/>
      <protection locked="0"/>
    </xf>
    <xf numFmtId="0" fontId="11" fillId="4" borderId="15" xfId="2" applyFont="1" applyFill="1" applyBorder="1" applyAlignment="1" applyProtection="1">
      <alignment horizontal="center" vertical="center" wrapText="1"/>
      <protection locked="0"/>
    </xf>
    <xf numFmtId="0" fontId="11" fillId="4" borderId="3" xfId="2" applyFont="1" applyFill="1" applyBorder="1" applyAlignment="1" applyProtection="1">
      <alignment horizontal="center" vertical="center" wrapText="1"/>
      <protection locked="0"/>
    </xf>
    <xf numFmtId="0" fontId="1" fillId="0" borderId="2"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3" xfId="0" applyFont="1" applyBorder="1" applyAlignment="1" applyProtection="1">
      <alignment horizontal="left" vertical="top" wrapText="1"/>
    </xf>
    <xf numFmtId="0" fontId="4" fillId="0" borderId="2" xfId="0" applyFont="1" applyBorder="1" applyAlignment="1" applyProtection="1">
      <alignment horizontal="center" vertical="top"/>
    </xf>
    <xf numFmtId="0" fontId="4" fillId="0" borderId="15" xfId="0" applyFont="1" applyBorder="1" applyAlignment="1" applyProtection="1">
      <alignment horizontal="center" vertical="top"/>
    </xf>
    <xf numFmtId="0" fontId="4" fillId="0" borderId="3" xfId="0" applyFont="1" applyBorder="1" applyAlignment="1" applyProtection="1">
      <alignment horizontal="center" vertical="top"/>
    </xf>
    <xf numFmtId="0" fontId="11" fillId="4" borderId="2" xfId="2" applyFont="1" applyFill="1" applyBorder="1" applyAlignment="1" applyProtection="1">
      <alignment horizontal="left" vertical="top" wrapText="1"/>
      <protection locked="0"/>
    </xf>
    <xf numFmtId="0" fontId="11" fillId="4" borderId="15" xfId="2" applyFont="1" applyFill="1" applyBorder="1" applyAlignment="1" applyProtection="1">
      <alignment horizontal="left" vertical="top" wrapText="1"/>
      <protection locked="0"/>
    </xf>
    <xf numFmtId="0" fontId="11" fillId="4" borderId="3" xfId="2" applyFont="1" applyFill="1" applyBorder="1" applyAlignment="1" applyProtection="1">
      <alignment horizontal="left" vertical="top" wrapText="1"/>
      <protection locked="0"/>
    </xf>
    <xf numFmtId="0" fontId="3" fillId="0" borderId="0" xfId="0" applyFont="1" applyAlignment="1">
      <alignment horizontal="left" vertical="top" wrapText="1"/>
    </xf>
    <xf numFmtId="171" fontId="11" fillId="4" borderId="2" xfId="2" applyNumberFormat="1" applyFont="1" applyFill="1" applyBorder="1" applyAlignment="1" applyProtection="1">
      <alignment horizontal="center" vertical="center" wrapText="1"/>
      <protection locked="0"/>
    </xf>
    <xf numFmtId="171" fontId="11" fillId="4" borderId="15" xfId="2" applyNumberFormat="1" applyFont="1" applyFill="1" applyBorder="1" applyAlignment="1" applyProtection="1">
      <alignment horizontal="center" vertical="center" wrapText="1"/>
      <protection locked="0"/>
    </xf>
    <xf numFmtId="171" fontId="11" fillId="4" borderId="3" xfId="2" applyNumberFormat="1" applyFont="1" applyFill="1" applyBorder="1" applyAlignment="1" applyProtection="1">
      <alignment horizontal="center" vertical="center" wrapText="1"/>
      <protection locked="0"/>
    </xf>
    <xf numFmtId="0" fontId="4" fillId="0" borderId="2" xfId="0" applyFont="1" applyBorder="1" applyAlignment="1">
      <alignment horizontal="center" vertical="top"/>
    </xf>
    <xf numFmtId="0" fontId="4" fillId="0" borderId="15" xfId="0" applyFont="1" applyBorder="1" applyAlignment="1">
      <alignment horizontal="center" vertical="top"/>
    </xf>
    <xf numFmtId="0" fontId="4" fillId="0" borderId="3" xfId="0" applyFont="1" applyBorder="1" applyAlignment="1">
      <alignment horizontal="center" vertical="top"/>
    </xf>
    <xf numFmtId="0" fontId="18" fillId="6" borderId="2" xfId="0" applyFont="1" applyFill="1" applyBorder="1" applyAlignment="1" applyProtection="1">
      <alignment horizontal="center" vertical="center"/>
      <protection locked="0"/>
    </xf>
    <xf numFmtId="0" fontId="18" fillId="6" borderId="15" xfId="0" applyFont="1" applyFill="1" applyBorder="1" applyAlignment="1" applyProtection="1">
      <alignment horizontal="center" vertical="center"/>
      <protection locked="0"/>
    </xf>
    <xf numFmtId="0" fontId="18" fillId="6" borderId="3" xfId="0" applyFont="1" applyFill="1" applyBorder="1" applyAlignment="1" applyProtection="1">
      <alignment horizontal="center" vertical="center"/>
      <protection locked="0"/>
    </xf>
    <xf numFmtId="0" fontId="2" fillId="6" borderId="2" xfId="0" applyFont="1" applyFill="1" applyBorder="1" applyAlignment="1" applyProtection="1">
      <alignment horizontal="center" vertical="center"/>
    </xf>
    <xf numFmtId="0" fontId="2" fillId="6" borderId="15" xfId="0" applyFont="1" applyFill="1" applyBorder="1" applyAlignment="1" applyProtection="1">
      <alignment horizontal="center" vertical="center"/>
    </xf>
    <xf numFmtId="0" fontId="2" fillId="6" borderId="2" xfId="0" applyFont="1" applyFill="1" applyBorder="1" applyAlignment="1" applyProtection="1">
      <alignment horizontal="center" vertical="center"/>
      <protection locked="0"/>
    </xf>
    <xf numFmtId="0" fontId="2" fillId="6" borderId="3" xfId="0" applyFont="1" applyFill="1" applyBorder="1" applyAlignment="1" applyProtection="1">
      <alignment horizontal="center" vertical="center"/>
      <protection locked="0"/>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15" fontId="0" fillId="0" borderId="4" xfId="0" applyNumberFormat="1" applyBorder="1" applyAlignment="1">
      <alignment horizontal="center" vertical="top" wrapText="1"/>
    </xf>
    <xf numFmtId="171" fontId="34" fillId="4" borderId="1" xfId="2" applyNumberFormat="1" applyFont="1" applyFill="1" applyBorder="1" applyAlignment="1" applyProtection="1">
      <alignment horizontal="center" vertical="center" wrapText="1"/>
      <protection locked="0"/>
    </xf>
  </cellXfs>
  <cellStyles count="3">
    <cellStyle name="Good" xfId="1" builtinId="26"/>
    <cellStyle name="Normal" xfId="0" builtinId="0"/>
    <cellStyle name="Normal_Example 1" xfId="2"/>
  </cellStyles>
  <dxfs count="92">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lor rgb="FF006100"/>
      </font>
      <fill>
        <patternFill>
          <bgColor rgb="FFC6EFCE"/>
        </patternFill>
      </fill>
    </dxf>
    <dxf>
      <font>
        <b/>
        <i val="0"/>
        <color rgb="FF9C0006"/>
      </font>
      <fill>
        <patternFill>
          <bgColor rgb="FFFFC7CE"/>
        </patternFill>
      </fill>
    </dxf>
    <dxf>
      <font>
        <b/>
        <i val="0"/>
        <color theme="9" tint="-0.24994659260841701"/>
      </font>
      <fill>
        <patternFill>
          <bgColor theme="9" tint="0.59996337778862885"/>
        </patternFill>
      </fill>
    </dxf>
    <dxf>
      <font>
        <b/>
        <i val="0"/>
        <color theme="9" tint="-0.24994659260841701"/>
      </font>
      <fill>
        <patternFill>
          <bgColor theme="9" tint="0.59996337778862885"/>
        </patternFill>
      </fill>
    </dxf>
    <dxf>
      <font>
        <b/>
        <i val="0"/>
        <color rgb="FF9C0006"/>
      </font>
      <fill>
        <patternFill>
          <bgColor rgb="FFFFC7CE"/>
        </patternFill>
      </fill>
    </dxf>
    <dxf>
      <font>
        <color rgb="FF006100"/>
      </font>
      <fill>
        <patternFill>
          <bgColor rgb="FFC6EFCE"/>
        </patternFill>
      </fill>
    </dxf>
    <dxf>
      <fill>
        <patternFill>
          <bgColor rgb="FFBDEDD6"/>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2" defaultPivotStyle="PivotStyleLight16"/>
  <colors>
    <mruColors>
      <color rgb="FFBDEDD6"/>
      <color rgb="FFB4EAD0"/>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onnections" Target="connection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queryTables/queryTable1.xml><?xml version="1.0" encoding="utf-8"?>
<queryTable xmlns="http://schemas.openxmlformats.org/spreadsheetml/2006/main" name="targets-budgets-rules-reference-standards#program-rules"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5"/>
  <sheetViews>
    <sheetView showGridLines="0" zoomScale="85" zoomScaleNormal="85" zoomScalePageLayoutView="55" workbookViewId="0"/>
  </sheetViews>
  <sheetFormatPr defaultRowHeight="23.25" x14ac:dyDescent="0.35"/>
  <cols>
    <col min="1" max="1" width="4.85546875" style="72" customWidth="1"/>
    <col min="2" max="2" width="42.28515625" customWidth="1"/>
    <col min="3" max="4" width="30.7109375" customWidth="1"/>
    <col min="5" max="12" width="29.7109375" customWidth="1"/>
  </cols>
  <sheetData>
    <row r="1" spans="1:12" ht="28.5" x14ac:dyDescent="0.45">
      <c r="B1" s="73"/>
    </row>
    <row r="2" spans="1:12" x14ac:dyDescent="0.35">
      <c r="B2" s="158" t="s">
        <v>403</v>
      </c>
      <c r="C2" s="159"/>
      <c r="D2" s="159"/>
      <c r="E2" s="159"/>
      <c r="F2" s="159"/>
      <c r="G2" s="159"/>
      <c r="H2" s="159"/>
      <c r="I2" s="160"/>
    </row>
    <row r="3" spans="1:12" ht="38.25" customHeight="1" x14ac:dyDescent="0.35">
      <c r="B3" s="164" t="s">
        <v>500</v>
      </c>
      <c r="C3" s="165"/>
      <c r="D3" s="165"/>
      <c r="E3" s="165"/>
      <c r="F3" s="165"/>
      <c r="G3" s="165"/>
      <c r="H3" s="165"/>
      <c r="I3" s="166"/>
    </row>
    <row r="4" spans="1:12" ht="39" customHeight="1" x14ac:dyDescent="0.35">
      <c r="B4" s="164" t="s">
        <v>363</v>
      </c>
      <c r="C4" s="165"/>
      <c r="D4" s="165"/>
      <c r="E4" s="165"/>
      <c r="F4" s="165"/>
      <c r="G4" s="165"/>
      <c r="H4" s="165"/>
      <c r="I4" s="166"/>
    </row>
    <row r="5" spans="1:12" ht="17.45" customHeight="1" x14ac:dyDescent="0.35">
      <c r="B5" s="74"/>
      <c r="C5" s="74"/>
      <c r="D5" s="74"/>
      <c r="E5" s="74"/>
      <c r="F5" s="74"/>
      <c r="G5" s="74"/>
      <c r="H5" s="74"/>
      <c r="I5" s="74"/>
    </row>
    <row r="6" spans="1:12" x14ac:dyDescent="0.35">
      <c r="A6" s="72" t="s">
        <v>364</v>
      </c>
      <c r="B6" s="4" t="s">
        <v>359</v>
      </c>
    </row>
    <row r="8" spans="1:12" ht="32.25" customHeight="1" x14ac:dyDescent="0.35">
      <c r="A8" s="72" t="s">
        <v>365</v>
      </c>
      <c r="B8" s="75" t="s">
        <v>457</v>
      </c>
      <c r="C8" s="119">
        <v>42856</v>
      </c>
      <c r="D8" s="7"/>
      <c r="I8" s="7"/>
    </row>
    <row r="9" spans="1:12" ht="27" customHeight="1" x14ac:dyDescent="0.35">
      <c r="B9" s="76" t="s">
        <v>366</v>
      </c>
      <c r="C9" s="40" t="s">
        <v>533</v>
      </c>
      <c r="D9" s="7"/>
      <c r="I9" s="7"/>
    </row>
    <row r="10" spans="1:12" x14ac:dyDescent="0.35">
      <c r="B10" s="17"/>
      <c r="C10" s="18"/>
      <c r="D10" s="19"/>
      <c r="E10" s="19"/>
      <c r="F10" s="7"/>
      <c r="G10" s="7"/>
      <c r="H10" s="7"/>
      <c r="I10" s="7"/>
    </row>
    <row r="11" spans="1:12" ht="22.15" customHeight="1" x14ac:dyDescent="0.35">
      <c r="A11" s="72" t="s">
        <v>367</v>
      </c>
      <c r="B11" s="154" t="s">
        <v>303</v>
      </c>
      <c r="C11" s="154"/>
      <c r="D11" s="154"/>
      <c r="E11" s="154"/>
      <c r="F11" s="154"/>
      <c r="G11" s="154"/>
      <c r="H11" s="154"/>
      <c r="I11" s="154"/>
      <c r="J11" s="154"/>
      <c r="K11" s="154"/>
      <c r="L11" s="154"/>
    </row>
    <row r="12" spans="1:12" x14ac:dyDescent="0.35">
      <c r="B12" s="23"/>
      <c r="C12" s="23" t="s">
        <v>315</v>
      </c>
      <c r="D12" s="23" t="s">
        <v>316</v>
      </c>
      <c r="E12" s="23" t="s">
        <v>317</v>
      </c>
      <c r="F12" s="23" t="s">
        <v>318</v>
      </c>
      <c r="G12" s="23" t="s">
        <v>319</v>
      </c>
      <c r="H12" s="23" t="s">
        <v>320</v>
      </c>
      <c r="I12" s="14" t="s">
        <v>321</v>
      </c>
      <c r="J12" s="14" t="s">
        <v>461</v>
      </c>
      <c r="K12" s="14" t="s">
        <v>462</v>
      </c>
      <c r="L12" s="14" t="s">
        <v>463</v>
      </c>
    </row>
    <row r="13" spans="1:12" ht="29.45" customHeight="1" x14ac:dyDescent="0.35">
      <c r="B13" s="13" t="s">
        <v>368</v>
      </c>
      <c r="C13" s="16" t="s">
        <v>67</v>
      </c>
      <c r="D13" s="16" t="s">
        <v>48</v>
      </c>
      <c r="E13" s="16" t="s">
        <v>66</v>
      </c>
      <c r="F13" s="16"/>
      <c r="G13" s="16"/>
      <c r="H13" s="16"/>
      <c r="I13" s="16"/>
      <c r="J13" s="16"/>
      <c r="K13" s="16"/>
      <c r="L13" s="16"/>
    </row>
    <row r="14" spans="1:12" x14ac:dyDescent="0.35">
      <c r="B14" s="13" t="s">
        <v>1</v>
      </c>
      <c r="C14" s="39"/>
      <c r="D14" s="29"/>
      <c r="E14" s="29"/>
      <c r="F14" s="29"/>
      <c r="G14" s="29"/>
      <c r="H14" s="29"/>
      <c r="I14" s="30"/>
      <c r="J14" s="30"/>
      <c r="K14" s="30"/>
      <c r="L14" s="30"/>
    </row>
    <row r="15" spans="1:12" x14ac:dyDescent="0.35">
      <c r="B15" s="13" t="s">
        <v>258</v>
      </c>
      <c r="C15" s="40" t="s">
        <v>524</v>
      </c>
      <c r="D15" s="40" t="s">
        <v>527</v>
      </c>
      <c r="E15" s="40" t="s">
        <v>534</v>
      </c>
      <c r="F15" s="40"/>
      <c r="G15" s="40"/>
      <c r="H15" s="40"/>
      <c r="I15" s="40"/>
      <c r="J15" s="40"/>
      <c r="K15" s="40"/>
      <c r="L15" s="40"/>
    </row>
    <row r="16" spans="1:12" x14ac:dyDescent="0.35">
      <c r="B16" s="13" t="s">
        <v>0</v>
      </c>
      <c r="C16" s="40" t="s">
        <v>537</v>
      </c>
      <c r="D16" s="40" t="s">
        <v>537</v>
      </c>
      <c r="E16" s="40" t="s">
        <v>540</v>
      </c>
      <c r="F16" s="40"/>
      <c r="G16" s="40"/>
      <c r="H16" s="40"/>
      <c r="I16" s="40"/>
      <c r="J16" s="40"/>
      <c r="K16" s="40"/>
      <c r="L16" s="40"/>
    </row>
    <row r="17" spans="1:12" ht="28.5" x14ac:dyDescent="0.35">
      <c r="B17" s="13" t="s">
        <v>370</v>
      </c>
      <c r="C17" s="40" t="s">
        <v>525</v>
      </c>
      <c r="D17" s="40" t="s">
        <v>528</v>
      </c>
      <c r="E17" s="40" t="s">
        <v>535</v>
      </c>
      <c r="F17" s="40"/>
      <c r="G17" s="40"/>
      <c r="H17" s="40"/>
      <c r="I17" s="40"/>
      <c r="J17" s="40"/>
      <c r="K17" s="40"/>
      <c r="L17" s="40"/>
    </row>
    <row r="18" spans="1:12" x14ac:dyDescent="0.35">
      <c r="B18" s="15" t="s">
        <v>404</v>
      </c>
      <c r="C18" s="40" t="s">
        <v>526</v>
      </c>
      <c r="D18" s="40" t="s">
        <v>538</v>
      </c>
      <c r="E18" s="40" t="s">
        <v>539</v>
      </c>
      <c r="F18" s="40"/>
      <c r="G18" s="40"/>
      <c r="H18" s="40"/>
      <c r="I18" s="40"/>
      <c r="J18" s="40"/>
      <c r="K18" s="40"/>
      <c r="L18" s="40"/>
    </row>
    <row r="19" spans="1:12" x14ac:dyDescent="0.35">
      <c r="B19" s="167"/>
      <c r="C19" s="167"/>
      <c r="D19" s="168"/>
      <c r="E19" s="168"/>
      <c r="F19" s="168"/>
      <c r="G19" s="168"/>
      <c r="H19" s="168"/>
      <c r="I19" s="168"/>
    </row>
    <row r="20" spans="1:12" x14ac:dyDescent="0.35">
      <c r="A20" s="72" t="s">
        <v>369</v>
      </c>
      <c r="B20" s="169" t="s">
        <v>322</v>
      </c>
      <c r="C20" s="170"/>
      <c r="D20" s="47"/>
      <c r="E20" s="46"/>
      <c r="F20" s="46"/>
      <c r="G20" s="46"/>
      <c r="H20" s="46"/>
      <c r="I20" s="46"/>
    </row>
    <row r="21" spans="1:12" x14ac:dyDescent="0.35">
      <c r="B21" s="13" t="s">
        <v>258</v>
      </c>
      <c r="C21" s="40" t="s">
        <v>524</v>
      </c>
      <c r="D21" s="47"/>
      <c r="E21" s="46"/>
      <c r="F21" s="46"/>
      <c r="G21" s="46"/>
      <c r="H21" s="46"/>
      <c r="I21" s="46"/>
    </row>
    <row r="22" spans="1:12" x14ac:dyDescent="0.35">
      <c r="B22" s="13" t="s">
        <v>368</v>
      </c>
      <c r="C22" s="40" t="s">
        <v>536</v>
      </c>
      <c r="D22" s="47"/>
      <c r="E22" s="46"/>
      <c r="F22" s="46"/>
      <c r="G22" s="46"/>
      <c r="H22" s="46"/>
      <c r="I22" s="46"/>
    </row>
    <row r="23" spans="1:12" x14ac:dyDescent="0.35">
      <c r="B23" s="13" t="s">
        <v>0</v>
      </c>
      <c r="C23" s="40" t="s">
        <v>537</v>
      </c>
      <c r="D23" s="47"/>
      <c r="E23" s="46"/>
      <c r="F23" s="46"/>
      <c r="G23" s="46"/>
      <c r="H23" s="46"/>
      <c r="I23" s="46"/>
    </row>
    <row r="24" spans="1:12" ht="28.5" x14ac:dyDescent="0.35">
      <c r="B24" s="13" t="s">
        <v>370</v>
      </c>
      <c r="C24" s="40" t="s">
        <v>525</v>
      </c>
      <c r="D24" s="47"/>
      <c r="E24" s="46"/>
      <c r="F24" s="46"/>
      <c r="G24" s="46"/>
      <c r="H24" s="46"/>
      <c r="I24" s="46"/>
    </row>
    <row r="25" spans="1:12" x14ac:dyDescent="0.35">
      <c r="B25" s="15" t="s">
        <v>404</v>
      </c>
      <c r="C25" s="40" t="s">
        <v>526</v>
      </c>
      <c r="D25" s="47"/>
      <c r="E25" s="46"/>
      <c r="F25" s="46"/>
      <c r="G25" s="46"/>
      <c r="H25" s="46"/>
      <c r="I25" s="46"/>
    </row>
    <row r="27" spans="1:12" ht="25.5" x14ac:dyDescent="0.35">
      <c r="B27" s="33" t="s">
        <v>453</v>
      </c>
      <c r="C27" s="119">
        <v>42370</v>
      </c>
    </row>
    <row r="29" spans="1:12" ht="30.95" customHeight="1" x14ac:dyDescent="0.35">
      <c r="B29" s="158" t="s">
        <v>357</v>
      </c>
      <c r="C29" s="159"/>
      <c r="D29" s="159"/>
      <c r="E29" s="159"/>
      <c r="F29" s="160"/>
      <c r="I29" s="38"/>
    </row>
    <row r="30" spans="1:12" ht="30.95" customHeight="1" x14ac:dyDescent="0.35">
      <c r="B30" s="36" t="s">
        <v>371</v>
      </c>
      <c r="C30" s="37"/>
      <c r="D30" s="37"/>
      <c r="E30" s="30"/>
      <c r="F30" s="40" t="s">
        <v>296</v>
      </c>
      <c r="G30" s="8"/>
      <c r="I30" s="38"/>
    </row>
    <row r="31" spans="1:12" ht="30.95" customHeight="1" x14ac:dyDescent="0.35">
      <c r="B31" s="36" t="s">
        <v>372</v>
      </c>
      <c r="C31" s="37"/>
      <c r="D31" s="37"/>
      <c r="E31" s="30"/>
      <c r="F31" s="40" t="s">
        <v>296</v>
      </c>
      <c r="G31" s="8"/>
      <c r="I31" s="7"/>
    </row>
    <row r="32" spans="1:12" ht="30.95" customHeight="1" x14ac:dyDescent="0.35">
      <c r="B32" s="36" t="s">
        <v>373</v>
      </c>
      <c r="C32" s="37"/>
      <c r="D32" s="37"/>
      <c r="E32" s="30"/>
      <c r="F32" s="40" t="s">
        <v>296</v>
      </c>
      <c r="G32" s="8"/>
      <c r="I32" s="7"/>
    </row>
    <row r="33" spans="2:7" ht="30.95" customHeight="1" x14ac:dyDescent="0.35">
      <c r="B33" s="161" t="s">
        <v>374</v>
      </c>
      <c r="C33" s="162"/>
      <c r="D33" s="162"/>
      <c r="E33" s="163"/>
      <c r="F33" s="40" t="s">
        <v>296</v>
      </c>
      <c r="G33" s="8"/>
    </row>
    <row r="34" spans="2:7" ht="30.95" customHeight="1" x14ac:dyDescent="0.35">
      <c r="B34" s="161" t="s">
        <v>375</v>
      </c>
      <c r="C34" s="162"/>
      <c r="D34" s="162"/>
      <c r="E34" s="163"/>
      <c r="F34" s="40" t="s">
        <v>296</v>
      </c>
      <c r="G34" s="8"/>
    </row>
    <row r="35" spans="2:7" ht="30.95" customHeight="1" x14ac:dyDescent="0.35">
      <c r="B35" s="161" t="s">
        <v>399</v>
      </c>
      <c r="C35" s="162"/>
      <c r="D35" s="162"/>
      <c r="E35" s="163"/>
      <c r="F35" s="40" t="s">
        <v>296</v>
      </c>
      <c r="G35" s="8"/>
    </row>
    <row r="36" spans="2:7" ht="30.95" customHeight="1" x14ac:dyDescent="0.35">
      <c r="B36" s="151" t="s">
        <v>494</v>
      </c>
      <c r="C36" s="152"/>
      <c r="D36" s="152"/>
      <c r="E36" s="153"/>
      <c r="F36" s="40" t="s">
        <v>455</v>
      </c>
      <c r="G36" s="8"/>
    </row>
    <row r="37" spans="2:7" ht="30.95" customHeight="1" x14ac:dyDescent="0.35"/>
    <row r="38" spans="2:7" ht="30.95" customHeight="1" x14ac:dyDescent="0.35">
      <c r="B38" s="158" t="s">
        <v>413</v>
      </c>
      <c r="C38" s="159"/>
      <c r="D38" s="159"/>
      <c r="E38" s="159"/>
      <c r="F38" s="160"/>
    </row>
    <row r="39" spans="2:7" ht="30.95" customHeight="1" x14ac:dyDescent="0.35">
      <c r="B39" s="144" t="s">
        <v>411</v>
      </c>
      <c r="C39" s="145"/>
      <c r="D39" s="145"/>
      <c r="E39" s="145"/>
      <c r="F39" s="146"/>
    </row>
    <row r="40" spans="2:7" ht="30.95" customHeight="1" x14ac:dyDescent="0.35">
      <c r="B40" s="147" t="s">
        <v>430</v>
      </c>
      <c r="C40" s="148"/>
      <c r="D40" s="148"/>
      <c r="E40" s="149"/>
      <c r="F40" s="40"/>
    </row>
    <row r="41" spans="2:7" ht="30.95" customHeight="1" x14ac:dyDescent="0.35">
      <c r="B41" s="150" t="s">
        <v>410</v>
      </c>
      <c r="C41" s="148"/>
      <c r="D41" s="148"/>
      <c r="E41" s="149"/>
      <c r="F41" s="40"/>
    </row>
    <row r="42" spans="2:7" ht="30.95" customHeight="1" x14ac:dyDescent="0.35">
      <c r="B42" s="147" t="s">
        <v>431</v>
      </c>
      <c r="C42" s="148"/>
      <c r="D42" s="148"/>
      <c r="E42" s="149"/>
      <c r="F42" s="40"/>
    </row>
    <row r="43" spans="2:7" ht="30.95" customHeight="1" x14ac:dyDescent="0.35">
      <c r="B43" s="147" t="s">
        <v>412</v>
      </c>
      <c r="C43" s="148"/>
      <c r="D43" s="148"/>
      <c r="E43" s="149"/>
      <c r="F43" s="40"/>
    </row>
    <row r="44" spans="2:7" ht="30.95" customHeight="1" x14ac:dyDescent="0.35">
      <c r="B44" s="147" t="s">
        <v>501</v>
      </c>
      <c r="C44" s="148"/>
      <c r="D44" s="148"/>
      <c r="E44" s="149"/>
      <c r="F44" s="40"/>
    </row>
    <row r="45" spans="2:7" ht="30.95" customHeight="1" x14ac:dyDescent="0.35">
      <c r="B45" s="147" t="s">
        <v>508</v>
      </c>
      <c r="C45" s="148"/>
      <c r="D45" s="148"/>
      <c r="E45" s="149"/>
      <c r="F45" s="40"/>
    </row>
    <row r="46" spans="2:7" ht="30.95" customHeight="1" x14ac:dyDescent="0.35">
      <c r="B46" s="147" t="s">
        <v>432</v>
      </c>
      <c r="C46" s="148"/>
      <c r="D46" s="148"/>
      <c r="E46" s="149"/>
      <c r="F46" s="40"/>
    </row>
    <row r="47" spans="2:7" ht="30.95" customHeight="1" x14ac:dyDescent="0.35">
      <c r="B47" s="84" t="s">
        <v>433</v>
      </c>
      <c r="C47" s="155"/>
      <c r="D47" s="156"/>
      <c r="E47" s="157"/>
      <c r="F47" s="40"/>
    </row>
    <row r="48" spans="2:7" ht="24.6" customHeight="1" x14ac:dyDescent="0.35">
      <c r="B48" s="8"/>
    </row>
    <row r="60" hidden="1" x14ac:dyDescent="0.35"/>
    <row r="61" hidden="1" x14ac:dyDescent="0.35"/>
    <row r="62" hidden="1" x14ac:dyDescent="0.35"/>
    <row r="63" hidden="1" x14ac:dyDescent="0.35"/>
    <row r="64" hidden="1" x14ac:dyDescent="0.35"/>
    <row r="65" spans="2:5" hidden="1" x14ac:dyDescent="0.35">
      <c r="B65" t="s">
        <v>409</v>
      </c>
      <c r="D65" t="s">
        <v>296</v>
      </c>
      <c r="E65" s="120" t="s">
        <v>455</v>
      </c>
    </row>
    <row r="66" spans="2:5" hidden="1" x14ac:dyDescent="0.35">
      <c r="B66" t="s">
        <v>37</v>
      </c>
      <c r="D66" t="s">
        <v>297</v>
      </c>
      <c r="E66" s="120" t="s">
        <v>456</v>
      </c>
    </row>
    <row r="67" spans="2:5" hidden="1" x14ac:dyDescent="0.35">
      <c r="B67" t="s">
        <v>38</v>
      </c>
    </row>
    <row r="68" spans="2:5" hidden="1" x14ac:dyDescent="0.35">
      <c r="B68" t="s">
        <v>39</v>
      </c>
    </row>
    <row r="69" spans="2:5" hidden="1" x14ac:dyDescent="0.35">
      <c r="B69" t="s">
        <v>40</v>
      </c>
    </row>
    <row r="70" spans="2:5" hidden="1" x14ac:dyDescent="0.35">
      <c r="B70" t="s">
        <v>41</v>
      </c>
    </row>
    <row r="71" spans="2:5" hidden="1" x14ac:dyDescent="0.35">
      <c r="B71" t="s">
        <v>42</v>
      </c>
    </row>
    <row r="72" spans="2:5" hidden="1" x14ac:dyDescent="0.35">
      <c r="B72" t="s">
        <v>43</v>
      </c>
    </row>
    <row r="73" spans="2:5" hidden="1" x14ac:dyDescent="0.35">
      <c r="B73" t="s">
        <v>44</v>
      </c>
    </row>
    <row r="74" spans="2:5" hidden="1" x14ac:dyDescent="0.35">
      <c r="B74" t="s">
        <v>45</v>
      </c>
    </row>
    <row r="75" spans="2:5" hidden="1" x14ac:dyDescent="0.35">
      <c r="B75" t="s">
        <v>46</v>
      </c>
    </row>
    <row r="76" spans="2:5" hidden="1" x14ac:dyDescent="0.35">
      <c r="B76" t="s">
        <v>47</v>
      </c>
    </row>
    <row r="77" spans="2:5" hidden="1" x14ac:dyDescent="0.35">
      <c r="B77" t="s">
        <v>48</v>
      </c>
    </row>
    <row r="78" spans="2:5" hidden="1" x14ac:dyDescent="0.35">
      <c r="B78" t="s">
        <v>49</v>
      </c>
    </row>
    <row r="79" spans="2:5" hidden="1" x14ac:dyDescent="0.35">
      <c r="B79" t="s">
        <v>50</v>
      </c>
    </row>
    <row r="80" spans="2:5" hidden="1" x14ac:dyDescent="0.35">
      <c r="B80" t="s">
        <v>51</v>
      </c>
    </row>
    <row r="81" spans="2:2" hidden="1" x14ac:dyDescent="0.35">
      <c r="B81" t="s">
        <v>52</v>
      </c>
    </row>
    <row r="82" spans="2:2" hidden="1" x14ac:dyDescent="0.35">
      <c r="B82" t="s">
        <v>53</v>
      </c>
    </row>
    <row r="83" spans="2:2" hidden="1" x14ac:dyDescent="0.35">
      <c r="B83" t="s">
        <v>54</v>
      </c>
    </row>
    <row r="84" spans="2:2" hidden="1" x14ac:dyDescent="0.35">
      <c r="B84" t="s">
        <v>55</v>
      </c>
    </row>
    <row r="85" spans="2:2" hidden="1" x14ac:dyDescent="0.35">
      <c r="B85" t="s">
        <v>56</v>
      </c>
    </row>
    <row r="86" spans="2:2" hidden="1" x14ac:dyDescent="0.35">
      <c r="B86" t="s">
        <v>57</v>
      </c>
    </row>
    <row r="87" spans="2:2" hidden="1" x14ac:dyDescent="0.35">
      <c r="B87" t="s">
        <v>58</v>
      </c>
    </row>
    <row r="88" spans="2:2" hidden="1" x14ac:dyDescent="0.35">
      <c r="B88" t="s">
        <v>59</v>
      </c>
    </row>
    <row r="89" spans="2:2" hidden="1" x14ac:dyDescent="0.35">
      <c r="B89" t="s">
        <v>60</v>
      </c>
    </row>
    <row r="90" spans="2:2" hidden="1" x14ac:dyDescent="0.35">
      <c r="B90" t="s">
        <v>61</v>
      </c>
    </row>
    <row r="91" spans="2:2" hidden="1" x14ac:dyDescent="0.35">
      <c r="B91" t="s">
        <v>62</v>
      </c>
    </row>
    <row r="92" spans="2:2" hidden="1" x14ac:dyDescent="0.35">
      <c r="B92" t="s">
        <v>63</v>
      </c>
    </row>
    <row r="93" spans="2:2" hidden="1" x14ac:dyDescent="0.35">
      <c r="B93" t="s">
        <v>64</v>
      </c>
    </row>
    <row r="94" spans="2:2" hidden="1" x14ac:dyDescent="0.35">
      <c r="B94" t="s">
        <v>65</v>
      </c>
    </row>
    <row r="95" spans="2:2" hidden="1" x14ac:dyDescent="0.35">
      <c r="B95" t="s">
        <v>66</v>
      </c>
    </row>
    <row r="96" spans="2:2" hidden="1" x14ac:dyDescent="0.35">
      <c r="B96" t="s">
        <v>67</v>
      </c>
    </row>
    <row r="97" spans="2:2" hidden="1" x14ac:dyDescent="0.35">
      <c r="B97" t="s">
        <v>68</v>
      </c>
    </row>
    <row r="98" spans="2:2" hidden="1" x14ac:dyDescent="0.35">
      <c r="B98" t="s">
        <v>69</v>
      </c>
    </row>
    <row r="99" spans="2:2" hidden="1" x14ac:dyDescent="0.35">
      <c r="B99" t="s">
        <v>70</v>
      </c>
    </row>
    <row r="100" spans="2:2" hidden="1" x14ac:dyDescent="0.35">
      <c r="B100" t="s">
        <v>71</v>
      </c>
    </row>
    <row r="101" spans="2:2" hidden="1" x14ac:dyDescent="0.35">
      <c r="B101" t="s">
        <v>72</v>
      </c>
    </row>
    <row r="102" spans="2:2" hidden="1" x14ac:dyDescent="0.35">
      <c r="B102" t="s">
        <v>73</v>
      </c>
    </row>
    <row r="103" spans="2:2" hidden="1" x14ac:dyDescent="0.35">
      <c r="B103" t="s">
        <v>74</v>
      </c>
    </row>
    <row r="104" spans="2:2" hidden="1" x14ac:dyDescent="0.35">
      <c r="B104" t="s">
        <v>75</v>
      </c>
    </row>
    <row r="105" spans="2:2" hidden="1" x14ac:dyDescent="0.35">
      <c r="B105" t="s">
        <v>76</v>
      </c>
    </row>
    <row r="106" spans="2:2" hidden="1" x14ac:dyDescent="0.35">
      <c r="B106" t="s">
        <v>77</v>
      </c>
    </row>
    <row r="107" spans="2:2" hidden="1" x14ac:dyDescent="0.35">
      <c r="B107" t="s">
        <v>78</v>
      </c>
    </row>
    <row r="108" spans="2:2" hidden="1" x14ac:dyDescent="0.35">
      <c r="B108" t="s">
        <v>79</v>
      </c>
    </row>
    <row r="109" spans="2:2" hidden="1" x14ac:dyDescent="0.35">
      <c r="B109" t="s">
        <v>80</v>
      </c>
    </row>
    <row r="110" spans="2:2" hidden="1" x14ac:dyDescent="0.35">
      <c r="B110" t="s">
        <v>81</v>
      </c>
    </row>
    <row r="111" spans="2:2" hidden="1" x14ac:dyDescent="0.35">
      <c r="B111" t="s">
        <v>82</v>
      </c>
    </row>
    <row r="112" spans="2:2" hidden="1" x14ac:dyDescent="0.35">
      <c r="B112" t="s">
        <v>83</v>
      </c>
    </row>
    <row r="113" spans="2:2" hidden="1" x14ac:dyDescent="0.35">
      <c r="B113" t="s">
        <v>84</v>
      </c>
    </row>
    <row r="114" spans="2:2" hidden="1" x14ac:dyDescent="0.35">
      <c r="B114" t="s">
        <v>85</v>
      </c>
    </row>
    <row r="115" spans="2:2" hidden="1" x14ac:dyDescent="0.35">
      <c r="B115" t="s">
        <v>86</v>
      </c>
    </row>
    <row r="116" spans="2:2" hidden="1" x14ac:dyDescent="0.35">
      <c r="B116" t="s">
        <v>87</v>
      </c>
    </row>
    <row r="117" spans="2:2" hidden="1" x14ac:dyDescent="0.35">
      <c r="B117" t="s">
        <v>88</v>
      </c>
    </row>
    <row r="118" spans="2:2" hidden="1" x14ac:dyDescent="0.35">
      <c r="B118" t="s">
        <v>89</v>
      </c>
    </row>
    <row r="119" spans="2:2" hidden="1" x14ac:dyDescent="0.35">
      <c r="B119" t="s">
        <v>90</v>
      </c>
    </row>
    <row r="120" spans="2:2" hidden="1" x14ac:dyDescent="0.35">
      <c r="B120" t="s">
        <v>91</v>
      </c>
    </row>
    <row r="121" spans="2:2" hidden="1" x14ac:dyDescent="0.35">
      <c r="B121" t="s">
        <v>92</v>
      </c>
    </row>
    <row r="122" spans="2:2" hidden="1" x14ac:dyDescent="0.35">
      <c r="B122" t="s">
        <v>93</v>
      </c>
    </row>
    <row r="123" spans="2:2" hidden="1" x14ac:dyDescent="0.35">
      <c r="B123" t="s">
        <v>94</v>
      </c>
    </row>
    <row r="124" spans="2:2" hidden="1" x14ac:dyDescent="0.35">
      <c r="B124" t="s">
        <v>95</v>
      </c>
    </row>
    <row r="125" spans="2:2" hidden="1" x14ac:dyDescent="0.35">
      <c r="B125" t="s">
        <v>96</v>
      </c>
    </row>
    <row r="126" spans="2:2" hidden="1" x14ac:dyDescent="0.35">
      <c r="B126" t="s">
        <v>97</v>
      </c>
    </row>
    <row r="127" spans="2:2" hidden="1" x14ac:dyDescent="0.35">
      <c r="B127" t="s">
        <v>98</v>
      </c>
    </row>
    <row r="128" spans="2:2" hidden="1" x14ac:dyDescent="0.35">
      <c r="B128" t="s">
        <v>99</v>
      </c>
    </row>
    <row r="129" spans="2:2" hidden="1" x14ac:dyDescent="0.35">
      <c r="B129" t="s">
        <v>100</v>
      </c>
    </row>
    <row r="130" spans="2:2" hidden="1" x14ac:dyDescent="0.35">
      <c r="B130" t="s">
        <v>101</v>
      </c>
    </row>
    <row r="131" spans="2:2" hidden="1" x14ac:dyDescent="0.35">
      <c r="B131" t="s">
        <v>102</v>
      </c>
    </row>
    <row r="132" spans="2:2" hidden="1" x14ac:dyDescent="0.35">
      <c r="B132" t="s">
        <v>103</v>
      </c>
    </row>
    <row r="133" spans="2:2" hidden="1" x14ac:dyDescent="0.35">
      <c r="B133" t="s">
        <v>104</v>
      </c>
    </row>
    <row r="134" spans="2:2" hidden="1" x14ac:dyDescent="0.35">
      <c r="B134" t="s">
        <v>105</v>
      </c>
    </row>
    <row r="135" spans="2:2" hidden="1" x14ac:dyDescent="0.35">
      <c r="B135" t="s">
        <v>106</v>
      </c>
    </row>
    <row r="136" spans="2:2" hidden="1" x14ac:dyDescent="0.35">
      <c r="B136" t="s">
        <v>107</v>
      </c>
    </row>
    <row r="137" spans="2:2" hidden="1" x14ac:dyDescent="0.35">
      <c r="B137" t="s">
        <v>108</v>
      </c>
    </row>
    <row r="138" spans="2:2" hidden="1" x14ac:dyDescent="0.35">
      <c r="B138" t="s">
        <v>109</v>
      </c>
    </row>
    <row r="139" spans="2:2" hidden="1" x14ac:dyDescent="0.35">
      <c r="B139" t="s">
        <v>110</v>
      </c>
    </row>
    <row r="140" spans="2:2" hidden="1" x14ac:dyDescent="0.35">
      <c r="B140" t="s">
        <v>111</v>
      </c>
    </row>
    <row r="141" spans="2:2" hidden="1" x14ac:dyDescent="0.35">
      <c r="B141" t="s">
        <v>112</v>
      </c>
    </row>
    <row r="142" spans="2:2" hidden="1" x14ac:dyDescent="0.35"/>
    <row r="143" spans="2:2" hidden="1" x14ac:dyDescent="0.35"/>
    <row r="144" spans="2:2" hidden="1" x14ac:dyDescent="0.35"/>
    <row r="145" hidden="1" x14ac:dyDescent="0.35"/>
  </sheetData>
  <sheetProtection password="F265" sheet="1" objects="1" scenarios="1"/>
  <dataConsolidate/>
  <mergeCells count="21">
    <mergeCell ref="B11:L11"/>
    <mergeCell ref="B46:E46"/>
    <mergeCell ref="C47:E47"/>
    <mergeCell ref="B2:I2"/>
    <mergeCell ref="B33:E33"/>
    <mergeCell ref="B34:E34"/>
    <mergeCell ref="B35:E35"/>
    <mergeCell ref="B3:I3"/>
    <mergeCell ref="B4:I4"/>
    <mergeCell ref="B19:I19"/>
    <mergeCell ref="B20:C20"/>
    <mergeCell ref="B29:F29"/>
    <mergeCell ref="B38:F38"/>
    <mergeCell ref="B43:E43"/>
    <mergeCell ref="B44:E44"/>
    <mergeCell ref="B45:E45"/>
    <mergeCell ref="B39:F39"/>
    <mergeCell ref="B40:E40"/>
    <mergeCell ref="B41:E41"/>
    <mergeCell ref="B42:E42"/>
    <mergeCell ref="B36:E36"/>
  </mergeCells>
  <conditionalFormatting sqref="F30:F36">
    <cfRule type="cellIs" dxfId="91" priority="8" operator="equal">
      <formula>"Yes"</formula>
    </cfRule>
    <cfRule type="cellIs" dxfId="90" priority="9" operator="equal">
      <formula>"No"</formula>
    </cfRule>
  </conditionalFormatting>
  <conditionalFormatting sqref="F30:F36">
    <cfRule type="cellIs" dxfId="89" priority="4" operator="equal">
      <formula>"Yes"</formula>
    </cfRule>
    <cfRule type="cellIs" dxfId="88" priority="5" operator="equal">
      <formula>"No"</formula>
    </cfRule>
  </conditionalFormatting>
  <conditionalFormatting sqref="F36">
    <cfRule type="cellIs" dxfId="87" priority="3" operator="equal">
      <formula>$E$65</formula>
    </cfRule>
    <cfRule type="cellIs" dxfId="86" priority="1" operator="equal">
      <formula>$E$66</formula>
    </cfRule>
  </conditionalFormatting>
  <dataValidations xWindow="687" yWindow="785" count="24">
    <dataValidation allowBlank="1" showInputMessage="1" showErrorMessage="1" promptTitle="Criteria" prompt="Input Primary Contact information for CDM Plan" sqref="B20:C20"/>
    <dataValidation allowBlank="1" showInputMessage="1" showErrorMessage="1" promptTitle="Criteria" prompt="Input company representative contact information for Distributor(s)" sqref="B14"/>
    <dataValidation allowBlank="1" showInputMessage="1" showErrorMessage="1" promptTitle="Criteria" prompt="Enter date of CDM Plan Submission" sqref="C8"/>
    <dataValidation allowBlank="1" showInputMessage="1" showErrorMessage="1" promptTitle="Criteria" prompt="Input estimated start date of CDM Plan.  Note it should be on or before the earliest program start date in CDM Plan Milestone tab." sqref="C27"/>
    <dataValidation type="list" allowBlank="1" showInputMessage="1" showErrorMessage="1" promptTitle="Criteria" prompt="Confirm CDM Plan includes all admin and incentive costs for approved Province-wide Programs, approved local and/or regional programs, and applicable program support services.  Excludes all costs funded under the 2011-2014/15 CDM framework and LDC pilots." sqref="F35">
      <formula1>$D$65:$D$66</formula1>
    </dataValidation>
    <dataValidation type="list" allowBlank="1" showInputMessage="1" showErrorMessage="1" promptTitle="Criteria" prompt="Confirm CDM Plan includes savings from approved Province-wide programs, approved local and/or regional programs or pilots, proposed local and/or regional programs or pilots, and 2011-2014/15 CDM Programs with in-service dates after January 1 2015." sqref="F34">
      <formula1>$D$65:$D$66</formula1>
    </dataValidation>
    <dataValidation type="list" allowBlank="1" showInputMessage="1" showErrorMessage="1" promptTitle="Criteria" prompt="Confirm CDM Plan includes Programs available for all of the following customer segments which are found in the LDC's service area: Residential, Low Income, Small Business, Commercial (incl. multi-family), Agricultural, Institutional, Industrial." sqref="F33">
      <formula1>$D$65:$D$66</formula1>
    </dataValidation>
    <dataValidation type="list" allowBlank="1" showInputMessage="1" showErrorMessage="1" promptTitle="Criteria" prompt="Confirm that the LDC(s) have signed the Energy Conservation Agreement prior to the submission of the CDM Plan" sqref="F30">
      <formula1>$D$65:$D$66</formula1>
    </dataValidation>
    <dataValidation type="list" allowBlank="1" showInputMessage="1" showErrorMessage="1" promptTitle="Criteria" prompt="Confirm Cost Effectiveness Tool is enclosed in CDM Plan submission" sqref="F31">
      <formula1>$D$65:$D$66</formula1>
    </dataValidation>
    <dataValidation type="list" allowBlank="1" showInputMessage="1" showErrorMessage="1" promptTitle="Criteria" prompt="Confirm Achievable Potential Tool enclosed with CDM Plan Submission" sqref="F32">
      <formula1>$D$65:$D$66</formula1>
    </dataValidation>
    <dataValidation allowBlank="1" showInputMessage="1" showErrorMessage="1" promptTitle="Criteria" prompt="Input CDM Plan version as &quot;Initial Submission&quot; or for subsequent submissions as &quot;Amendment No. X&quot;" sqref="C9"/>
    <dataValidation type="list" allowBlank="1" showInputMessage="1" showErrorMessage="1" promptTitle="Criteria" prompt="Select LDC Name from drop down list" sqref="C13">
      <formula1>$B$65:$B$141</formula1>
    </dataValidation>
    <dataValidation type="list" allowBlank="1" showInputMessage="1" showErrorMessage="1" promptTitle="Criteria" prompt="For LDCs submitting Joint CDM Plan, select LDC name from drop down list" sqref="D13:L13">
      <formula1>$B$65:$B$141</formula1>
    </dataValidation>
    <dataValidation type="list" allowBlank="1" showInputMessage="1" showErrorMessage="1" promptTitle="Note" prompt="LDCs may amend CDM Plan once per calendar year of the term [ECA, Schedule B, section 2(a)]" sqref="F40">
      <formula1>$D$65</formula1>
    </dataValidation>
    <dataValidation allowBlank="1" showInputMessage="1" showErrorMessage="1" promptTitle="Note" prompt="LDC may submit a proposed amendment to the OPA to amend the CDM Plan in any circumstance outlined in Schedule B - Amendment Process, section 2.  Select all reasons for CDM Plan amendment." sqref="B39:F39"/>
    <dataValidation type="list" allowBlank="1" showInputMessage="1" showErrorMessage="1" promptTitle="Note" prompt="As a result of a request for an adjustment to CDM Plan Budget [ECA, Schedule B, section 2(b)]" sqref="F41">
      <formula1>$D$65</formula1>
    </dataValidation>
    <dataValidation type="list" allowBlank="1" showInputMessage="1" showErrorMessage="1" promptTitle="Note" prompt="As a result of an amendment to the ECA or any Rules which impacts the CDM Plan [ECA, Schedule B, section 2(c)]" sqref="F42">
      <formula1>$D$65</formula1>
    </dataValidation>
    <dataValidation type="list" allowBlank="1" showInputMessage="1" showErrorMessage="1" promptTitle="Note" prompt="LDC actual spending exceeds (or expected to exceed) the CDM Plan Budget allocated to a given year [ECA, Schedule B, section 2(d)]" sqref="F43">
      <formula1>$D$65</formula1>
    </dataValidation>
    <dataValidation type="list" allowBlank="1" showInputMessage="1" showErrorMessage="1" promptTitle="Note" prompt="Result of reallocation of CDM Plan Budget or CDM Plan Target  [ECA, section 2.5 and ECA, Schedule B, section 2(d)] " sqref="F44">
      <formula1>$D$65</formula1>
    </dataValidation>
    <dataValidation type="list" allowBlank="1" showInputMessage="1" showErrorMessage="1" promptTitle="Note" prompt="As a result of a remedy triggered as per the ECA [ECA, Schedule B, section 2(f)]" sqref="F45">
      <formula1>$D$65</formula1>
    </dataValidation>
    <dataValidation type="list" allowBlank="1" showInputMessage="1" showErrorMessage="1" promptTitle="Note" prompt="Other reason(s) for CDM Plan Amendment" sqref="F47">
      <formula1>$D$65</formula1>
    </dataValidation>
    <dataValidation type="list" allowBlank="1" showInputMessage="1" showErrorMessage="1" promptTitle="Note" prompt="As a result of changing program funding type (e.g., full cost recovery to pay for performance) [ECA, section 4.1]" sqref="F46">
      <formula1>$D$65</formula1>
    </dataValidation>
    <dataValidation allowBlank="1" showInputMessage="1" showErrorMessage="1" promptTitle="Criteria" prompt="Specify other reason for CDM Plan Amendment" sqref="C47:E47"/>
    <dataValidation type="list" allowBlank="1" showInputMessage="1" showErrorMessage="1" promptTitle="Criteria" prompt="Select Invoicing Frequency" sqref="F36">
      <formula1>$E$65:$E$66</formula1>
    </dataValidation>
  </dataValidations>
  <printOptions horizontalCentered="1" verticalCentered="1"/>
  <pageMargins left="0.70866141732283505" right="0.70866141732283505" top="0.51" bottom="0.56000000000000005" header="0.23" footer="0.19"/>
  <pageSetup paperSize="5" scale="41" orientation="landscape" copies="3" r:id="rId1"/>
  <headerFooter>
    <oddHeader>&amp;L&amp;"Times New Roman,Regular"&amp;12Conservation First Framework LDC Tool Kit&amp;R&amp;"Times New Roman,Regular"&amp;12Final v2 - Janurary 23, 2015</oddHeader>
    <oddFooter>&amp;L&amp;G&amp;C&amp;"Times New Roman,Regular"&amp;12CDM Plan Template&amp;R&amp;"Times New Roman,Regular"&amp;12&amp;A
Page &amp;P of &amp;N</oddFooter>
  </headerFooter>
  <ignoredErrors>
    <ignoredError sqref="A8 A11 A20"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12"/>
  <sheetViews>
    <sheetView zoomScale="80" zoomScaleNormal="80" workbookViewId="0">
      <selection activeCell="C8" sqref="C8"/>
    </sheetView>
  </sheetViews>
  <sheetFormatPr defaultColWidth="9.140625" defaultRowHeight="15" x14ac:dyDescent="0.25"/>
  <cols>
    <col min="1" max="1" width="5" style="7" customWidth="1"/>
    <col min="2" max="2" width="35.28515625" style="7" customWidth="1"/>
    <col min="3" max="3" width="103.28515625" style="7" customWidth="1"/>
    <col min="4" max="16384" width="9.140625" style="7"/>
  </cols>
  <sheetData>
    <row r="1" spans="1:3" ht="23.25" x14ac:dyDescent="0.35">
      <c r="A1" s="78" t="s">
        <v>377</v>
      </c>
      <c r="B1" s="77" t="s">
        <v>358</v>
      </c>
    </row>
    <row r="3" spans="1:3" ht="18.75" x14ac:dyDescent="0.25">
      <c r="B3" s="158" t="s">
        <v>378</v>
      </c>
      <c r="C3" s="159"/>
    </row>
    <row r="4" spans="1:3" ht="28.9" customHeight="1" x14ac:dyDescent="0.25">
      <c r="B4" s="171" t="s">
        <v>435</v>
      </c>
      <c r="C4" s="172"/>
    </row>
    <row r="6" spans="1:3" ht="18.75" x14ac:dyDescent="0.25">
      <c r="B6" s="158" t="s">
        <v>434</v>
      </c>
      <c r="C6" s="159"/>
    </row>
    <row r="7" spans="1:3" ht="69" customHeight="1" x14ac:dyDescent="0.25">
      <c r="B7" s="173" t="s">
        <v>502</v>
      </c>
      <c r="C7" s="174"/>
    </row>
    <row r="8" spans="1:3" ht="21" customHeight="1" x14ac:dyDescent="0.25">
      <c r="B8" s="33" t="s">
        <v>376</v>
      </c>
      <c r="C8" s="40"/>
    </row>
    <row r="9" spans="1:3" ht="26.45" customHeight="1" x14ac:dyDescent="0.25">
      <c r="B9" s="33" t="s">
        <v>1</v>
      </c>
      <c r="C9" s="40"/>
    </row>
    <row r="10" spans="1:3" ht="31.15" customHeight="1" x14ac:dyDescent="0.25">
      <c r="B10" s="33" t="s">
        <v>334</v>
      </c>
      <c r="C10" s="40"/>
    </row>
    <row r="11" spans="1:3" ht="22.15" customHeight="1" x14ac:dyDescent="0.25">
      <c r="B11" s="33"/>
      <c r="C11" s="91" t="s">
        <v>379</v>
      </c>
    </row>
    <row r="12" spans="1:3" ht="21" customHeight="1" x14ac:dyDescent="0.25">
      <c r="B12" s="33" t="s">
        <v>452</v>
      </c>
      <c r="C12" s="139"/>
    </row>
  </sheetData>
  <sheetProtection password="F265" sheet="1" objects="1" scenarios="1"/>
  <mergeCells count="4">
    <mergeCell ref="B3:C3"/>
    <mergeCell ref="B4:C4"/>
    <mergeCell ref="B6:C6"/>
    <mergeCell ref="B7:C7"/>
  </mergeCells>
  <printOptions horizontalCentered="1" verticalCentered="1"/>
  <pageMargins left="0.70866141732283505" right="0.70866141732283505" top="0.74803149606299202" bottom="0.74803149606299202" header="0.31496062992126" footer="0.31496062992126"/>
  <pageSetup paperSize="5"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21"/>
  <sheetViews>
    <sheetView showGridLines="0" zoomScale="70" zoomScaleNormal="70" workbookViewId="0">
      <selection activeCell="D18" sqref="D18:K20"/>
    </sheetView>
  </sheetViews>
  <sheetFormatPr defaultColWidth="9.140625" defaultRowHeight="15" x14ac:dyDescent="0.25"/>
  <cols>
    <col min="1" max="1" width="3.85546875" style="3" customWidth="1"/>
    <col min="2" max="2" width="3" style="3" customWidth="1"/>
    <col min="3" max="3" width="52.28515625" style="3" customWidth="1"/>
    <col min="4" max="4" width="20" style="3" customWidth="1"/>
    <col min="5" max="14" width="15.7109375" style="3" customWidth="1"/>
    <col min="15" max="16384" width="9.140625" style="3"/>
  </cols>
  <sheetData>
    <row r="1" spans="1:18" ht="23.25" x14ac:dyDescent="0.35">
      <c r="A1" s="4" t="s">
        <v>390</v>
      </c>
      <c r="B1" s="4" t="s">
        <v>2</v>
      </c>
    </row>
    <row r="2" spans="1:18" ht="13.15" customHeight="1" x14ac:dyDescent="0.35">
      <c r="C2" s="4"/>
    </row>
    <row r="3" spans="1:18" ht="22.15" customHeight="1" x14ac:dyDescent="0.25">
      <c r="B3" s="177" t="s">
        <v>304</v>
      </c>
      <c r="C3" s="178"/>
      <c r="D3" s="178"/>
      <c r="E3" s="178"/>
      <c r="F3" s="178"/>
      <c r="G3" s="178"/>
      <c r="H3" s="178"/>
      <c r="I3" s="178"/>
      <c r="J3" s="178"/>
      <c r="K3" s="178"/>
      <c r="L3" s="178"/>
      <c r="M3" s="178"/>
      <c r="N3" s="178"/>
    </row>
    <row r="4" spans="1:18" ht="22.15" customHeight="1" x14ac:dyDescent="0.25">
      <c r="B4" s="175"/>
      <c r="C4" s="176"/>
      <c r="D4" s="23" t="s">
        <v>310</v>
      </c>
      <c r="E4" s="23" t="s">
        <v>315</v>
      </c>
      <c r="F4" s="23" t="s">
        <v>316</v>
      </c>
      <c r="G4" s="23" t="s">
        <v>317</v>
      </c>
      <c r="H4" s="23" t="s">
        <v>318</v>
      </c>
      <c r="I4" s="23" t="s">
        <v>319</v>
      </c>
      <c r="J4" s="23" t="s">
        <v>320</v>
      </c>
      <c r="K4" s="14" t="s">
        <v>321</v>
      </c>
      <c r="L4" s="14" t="s">
        <v>461</v>
      </c>
      <c r="M4" s="14" t="s">
        <v>462</v>
      </c>
      <c r="N4" s="14" t="s">
        <v>463</v>
      </c>
    </row>
    <row r="5" spans="1:18" ht="31.9" customHeight="1" x14ac:dyDescent="0.25">
      <c r="B5" s="92" t="s">
        <v>5</v>
      </c>
      <c r="C5" s="93" t="s">
        <v>382</v>
      </c>
      <c r="D5" s="59">
        <f>SUM(E5:K5)</f>
        <v>11070</v>
      </c>
      <c r="E5" s="65">
        <v>7920</v>
      </c>
      <c r="F5" s="65">
        <v>1790</v>
      </c>
      <c r="G5" s="65">
        <v>1360</v>
      </c>
      <c r="H5" s="65"/>
      <c r="I5" s="65"/>
      <c r="J5" s="65"/>
      <c r="K5" s="65"/>
      <c r="L5" s="65"/>
      <c r="M5" s="65"/>
      <c r="N5" s="65"/>
    </row>
    <row r="6" spans="1:18" ht="29.45" customHeight="1" x14ac:dyDescent="0.25">
      <c r="B6" s="92" t="s">
        <v>6</v>
      </c>
      <c r="C6" s="94" t="s">
        <v>436</v>
      </c>
      <c r="D6" s="59">
        <f>SUM(E6:K6)</f>
        <v>11069.996187119132</v>
      </c>
      <c r="E6" s="60">
        <f>'D. CDM Plan Milestone LDC 1'!$AA$80</f>
        <v>7919.9991907046842</v>
      </c>
      <c r="F6" s="60">
        <f>'D. CDM Plan Milestone LDC 2'!$AA$80</f>
        <v>1789.9958127978421</v>
      </c>
      <c r="G6" s="60">
        <f>'D. CDM Plan Milestone LDC 3'!$AA$80</f>
        <v>1360.0011836166045</v>
      </c>
      <c r="H6" s="60">
        <f>'D. CDM Plan Milestone LDC 4'!$AA$80</f>
        <v>0</v>
      </c>
      <c r="I6" s="60">
        <f>'D. CDM Plan Milestone LDC 5'!$AA$80</f>
        <v>0</v>
      </c>
      <c r="J6" s="60">
        <f>'D. CDM Plan Milestone LDC 6'!$AA$80</f>
        <v>0</v>
      </c>
      <c r="K6" s="60">
        <f>'D.CDM Plan Milestone LDC 7'!$AA$80</f>
        <v>0</v>
      </c>
      <c r="L6" s="60">
        <f>'D. CDM Plan Milestone LDC 8'!$AA$80</f>
        <v>0</v>
      </c>
      <c r="M6" s="60">
        <f>'D. CDM Plan Milestone LDC 9'!$AA$80</f>
        <v>0</v>
      </c>
      <c r="N6" s="60">
        <f>'D. CDM Plan Milestone LDC 10'!$AA$80</f>
        <v>0</v>
      </c>
      <c r="O6" s="9"/>
      <c r="P6" s="9"/>
      <c r="Q6" s="9"/>
      <c r="R6" s="9"/>
    </row>
    <row r="7" spans="1:18" ht="34.15" customHeight="1" x14ac:dyDescent="0.25">
      <c r="B7" s="92" t="s">
        <v>7</v>
      </c>
      <c r="C7" s="94" t="s">
        <v>380</v>
      </c>
      <c r="D7" s="61">
        <f>SUM(E7:K7)</f>
        <v>3059653</v>
      </c>
      <c r="E7" s="63">
        <v>2139160</v>
      </c>
      <c r="F7" s="63">
        <v>525743</v>
      </c>
      <c r="G7" s="63">
        <v>394750</v>
      </c>
      <c r="H7" s="63"/>
      <c r="I7" s="63"/>
      <c r="J7" s="63"/>
      <c r="K7" s="63"/>
      <c r="L7" s="63"/>
      <c r="M7" s="63"/>
      <c r="N7" s="63"/>
      <c r="O7" s="9"/>
      <c r="P7" s="9"/>
      <c r="Q7" s="9"/>
      <c r="R7" s="9"/>
    </row>
    <row r="8" spans="1:18" ht="34.15" customHeight="1" x14ac:dyDescent="0.25">
      <c r="B8" s="95" t="s">
        <v>8</v>
      </c>
      <c r="C8" s="96" t="s">
        <v>330</v>
      </c>
      <c r="D8" s="61">
        <f>SUM(E8:K8)</f>
        <v>3056652.9967369102</v>
      </c>
      <c r="E8" s="62">
        <f>'D. CDM Plan Milestone LDC 1'!$Z$80</f>
        <v>2136159.9970405856</v>
      </c>
      <c r="F8" s="60">
        <f>'D. CDM Plan Milestone LDC 2'!$Z$80</f>
        <v>525742.99674924708</v>
      </c>
      <c r="G8" s="60">
        <f>'D. CDM Plan Milestone LDC 3'!$Z$80</f>
        <v>394750.00294707785</v>
      </c>
      <c r="H8" s="60">
        <f>'D. CDM Plan Milestone LDC 4'!$Z$80</f>
        <v>0</v>
      </c>
      <c r="I8" s="60">
        <f>'D. CDM Plan Milestone LDC 5'!$Z$80</f>
        <v>0</v>
      </c>
      <c r="J8" s="60">
        <f>'D. CDM Plan Milestone LDC 6'!$Z$80</f>
        <v>0</v>
      </c>
      <c r="K8" s="60">
        <f>'D.CDM Plan Milestone LDC 7'!$Z$80</f>
        <v>0</v>
      </c>
      <c r="L8" s="60">
        <f>'D. CDM Plan Milestone LDC 8'!$Z$80</f>
        <v>0</v>
      </c>
      <c r="M8" s="60">
        <f>'D. CDM Plan Milestone LDC 9'!$Z$80</f>
        <v>0</v>
      </c>
      <c r="N8" s="60">
        <f>'D. CDM Plan Milestone LDC 10'!$Z$80</f>
        <v>0</v>
      </c>
      <c r="O8" s="9"/>
      <c r="P8" s="9"/>
      <c r="Q8" s="9"/>
      <c r="R8" s="9"/>
    </row>
    <row r="9" spans="1:18" ht="30.6" customHeight="1" x14ac:dyDescent="0.25">
      <c r="B9" s="185" t="s">
        <v>9</v>
      </c>
      <c r="C9" s="188" t="s">
        <v>381</v>
      </c>
      <c r="D9" s="191" t="s">
        <v>3</v>
      </c>
      <c r="E9" s="182" t="s">
        <v>406</v>
      </c>
      <c r="F9" s="183"/>
      <c r="G9" s="184"/>
      <c r="H9" s="182" t="s">
        <v>405</v>
      </c>
      <c r="I9" s="183"/>
      <c r="J9" s="184"/>
      <c r="K9" s="97" t="s">
        <v>253</v>
      </c>
      <c r="L9" s="85"/>
      <c r="M9" s="86"/>
      <c r="N9" s="9"/>
      <c r="O9" s="9"/>
      <c r="P9" s="9"/>
      <c r="Q9" s="9"/>
      <c r="R9" s="9"/>
    </row>
    <row r="10" spans="1:18" ht="17.45" customHeight="1" x14ac:dyDescent="0.25">
      <c r="B10" s="186"/>
      <c r="C10" s="189"/>
      <c r="D10" s="192"/>
      <c r="E10" s="98" t="s">
        <v>35</v>
      </c>
      <c r="F10" s="98" t="s">
        <v>132</v>
      </c>
      <c r="G10" s="98" t="s">
        <v>4</v>
      </c>
      <c r="H10" s="98" t="s">
        <v>35</v>
      </c>
      <c r="I10" s="98" t="s">
        <v>132</v>
      </c>
      <c r="J10" s="98" t="s">
        <v>4</v>
      </c>
      <c r="K10" s="99" t="s">
        <v>254</v>
      </c>
      <c r="L10" s="85"/>
      <c r="M10" s="86"/>
      <c r="N10" s="9"/>
      <c r="O10" s="9"/>
      <c r="P10" s="9"/>
      <c r="Q10" s="9"/>
      <c r="R10" s="9"/>
    </row>
    <row r="11" spans="1:18" x14ac:dyDescent="0.25">
      <c r="B11" s="186"/>
      <c r="C11" s="189"/>
      <c r="D11" s="100">
        <v>2015</v>
      </c>
      <c r="E11" s="63">
        <v>1052072.4525529009</v>
      </c>
      <c r="F11" s="63">
        <v>495833.66371161724</v>
      </c>
      <c r="G11" s="20">
        <f>IF(E11="","",E11/F11)</f>
        <v>2.1218253812730206</v>
      </c>
      <c r="H11" s="63">
        <v>914845.61091556621</v>
      </c>
      <c r="I11" s="63">
        <v>2.9999999999999975E-2</v>
      </c>
      <c r="J11" s="20">
        <f>IF(H11="","",H11/I11)</f>
        <v>30494853.697185565</v>
      </c>
      <c r="K11" s="68">
        <v>2.463103524014417E-9</v>
      </c>
      <c r="L11" s="87" t="str">
        <f>IF(OR(G11&lt;1,J11&lt;1),"CDM Plan does not pass Annual Cost Effectiveness test","")</f>
        <v/>
      </c>
      <c r="M11" s="85"/>
    </row>
    <row r="12" spans="1:18" x14ac:dyDescent="0.25">
      <c r="B12" s="186"/>
      <c r="C12" s="189"/>
      <c r="D12" s="100">
        <v>2016</v>
      </c>
      <c r="E12" s="63">
        <v>1344860.9049666661</v>
      </c>
      <c r="F12" s="63">
        <v>665384.46047333605</v>
      </c>
      <c r="G12" s="20">
        <f t="shared" ref="G12:G16" si="0">IF(E12="","",E12/F12)</f>
        <v>2.0211787092382192</v>
      </c>
      <c r="H12" s="63">
        <v>1169444.2651884055</v>
      </c>
      <c r="I12" s="63">
        <v>263253.46163980407</v>
      </c>
      <c r="J12" s="20">
        <f t="shared" ref="J12:J16" si="1">IF(H12="","",H12/I12)</f>
        <v>4.4422749767617296</v>
      </c>
      <c r="K12" s="68">
        <v>1.6003526579210902E-2</v>
      </c>
      <c r="L12" s="87" t="str">
        <f t="shared" ref="L12:L16" si="2">IF(OR(G12&lt;1,J12&lt;1),"CDM Plan does not pass Annual Cost Effectiveness test","")</f>
        <v/>
      </c>
      <c r="M12" s="85"/>
    </row>
    <row r="13" spans="1:18" x14ac:dyDescent="0.25">
      <c r="B13" s="186"/>
      <c r="C13" s="189"/>
      <c r="D13" s="100">
        <v>2017</v>
      </c>
      <c r="E13" s="63">
        <v>1697436.8378708423</v>
      </c>
      <c r="F13" s="63">
        <v>972949.45460399904</v>
      </c>
      <c r="G13" s="20">
        <f t="shared" si="0"/>
        <v>1.7446300317437533</v>
      </c>
      <c r="H13" s="63">
        <v>1476032.0329311674</v>
      </c>
      <c r="I13" s="63">
        <v>671272.7887747318</v>
      </c>
      <c r="J13" s="20">
        <f t="shared" si="1"/>
        <v>2.1988557522573728</v>
      </c>
      <c r="K13" s="68">
        <v>3.8217538369945757E-2</v>
      </c>
      <c r="L13" s="87" t="str">
        <f t="shared" si="2"/>
        <v/>
      </c>
      <c r="M13" s="85"/>
    </row>
    <row r="14" spans="1:18" x14ac:dyDescent="0.25">
      <c r="B14" s="186"/>
      <c r="C14" s="189"/>
      <c r="D14" s="100">
        <v>2018</v>
      </c>
      <c r="E14" s="63">
        <v>1458287.3617986641</v>
      </c>
      <c r="F14" s="63">
        <v>937235.68269420636</v>
      </c>
      <c r="G14" s="20">
        <f t="shared" si="0"/>
        <v>1.5559452000446958</v>
      </c>
      <c r="H14" s="63">
        <v>1268075.9667814472</v>
      </c>
      <c r="I14" s="63">
        <v>677594.60048975062</v>
      </c>
      <c r="J14" s="20">
        <f t="shared" si="1"/>
        <v>1.8714375319179188</v>
      </c>
      <c r="K14" s="68">
        <v>4.4053600253888152E-2</v>
      </c>
      <c r="L14" s="87" t="str">
        <f t="shared" si="2"/>
        <v/>
      </c>
      <c r="M14" s="85"/>
    </row>
    <row r="15" spans="1:18" x14ac:dyDescent="0.25">
      <c r="B15" s="186"/>
      <c r="C15" s="189"/>
      <c r="D15" s="100">
        <v>2019</v>
      </c>
      <c r="E15" s="63">
        <v>1399311.40863443</v>
      </c>
      <c r="F15" s="63">
        <v>859139.07094806549</v>
      </c>
      <c r="G15" s="20">
        <f t="shared" si="0"/>
        <v>1.6287367854080723</v>
      </c>
      <c r="H15" s="63">
        <v>1216792.5292473303</v>
      </c>
      <c r="I15" s="63">
        <v>623550.96832158894</v>
      </c>
      <c r="J15" s="20">
        <f t="shared" si="1"/>
        <v>1.9513922535034605</v>
      </c>
      <c r="K15" s="68">
        <v>4.3465901783737201E-2</v>
      </c>
      <c r="L15" s="87" t="str">
        <f t="shared" si="2"/>
        <v/>
      </c>
      <c r="M15" s="85"/>
    </row>
    <row r="16" spans="1:18" x14ac:dyDescent="0.25">
      <c r="B16" s="186"/>
      <c r="C16" s="189"/>
      <c r="D16" s="100">
        <v>2020</v>
      </c>
      <c r="E16" s="63">
        <v>1462379.5218735288</v>
      </c>
      <c r="F16" s="63">
        <v>889095.26032816386</v>
      </c>
      <c r="G16" s="20">
        <f t="shared" si="0"/>
        <v>1.6447950935356088</v>
      </c>
      <c r="H16" s="63">
        <v>1271634.366846547</v>
      </c>
      <c r="I16" s="63">
        <v>632853.88914775394</v>
      </c>
      <c r="J16" s="20">
        <f t="shared" si="1"/>
        <v>2.0093648607564383</v>
      </c>
      <c r="K16" s="68">
        <v>4.3281417846554981E-2</v>
      </c>
      <c r="L16" s="87" t="str">
        <f t="shared" si="2"/>
        <v/>
      </c>
      <c r="M16" s="85"/>
    </row>
    <row r="17" spans="2:23" x14ac:dyDescent="0.25">
      <c r="B17" s="187"/>
      <c r="C17" s="190"/>
      <c r="D17" s="101" t="s">
        <v>335</v>
      </c>
      <c r="E17" s="61">
        <f>SUM(E11:E16)</f>
        <v>8414348.4876970313</v>
      </c>
      <c r="F17" s="61">
        <f>SUM(F11:F16)</f>
        <v>4819637.5927593876</v>
      </c>
      <c r="G17" s="20">
        <f>IF(E17=0,"",E17/F17)</f>
        <v>1.7458467209937176</v>
      </c>
      <c r="H17" s="61">
        <f>SUM(H11:H16)</f>
        <v>7316824.7719104625</v>
      </c>
      <c r="I17" s="61">
        <f>SUM(I11:I16)</f>
        <v>2868525.7383736293</v>
      </c>
      <c r="J17" s="20">
        <f>IF(H17=0,"",H17/I17)</f>
        <v>2.5507265540726469</v>
      </c>
      <c r="K17" s="69">
        <v>3.1681461208208681E-2</v>
      </c>
      <c r="L17" s="87" t="str">
        <f>IF(OR(G17&lt;1,J17&lt;1),"CDM Plan does not pass Overall Cost Effectiveness test","")</f>
        <v/>
      </c>
      <c r="M17" s="85"/>
    </row>
    <row r="18" spans="2:23" ht="54" customHeight="1" x14ac:dyDescent="0.25">
      <c r="B18" s="179" t="s">
        <v>302</v>
      </c>
      <c r="C18" s="202" t="s">
        <v>383</v>
      </c>
      <c r="D18" s="193"/>
      <c r="E18" s="194"/>
      <c r="F18" s="194"/>
      <c r="G18" s="194"/>
      <c r="H18" s="194"/>
      <c r="I18" s="194"/>
      <c r="J18" s="194"/>
      <c r="K18" s="195"/>
      <c r="L18" s="88"/>
      <c r="M18" s="88"/>
      <c r="N18" s="5"/>
      <c r="O18" s="5"/>
      <c r="P18" s="5"/>
      <c r="Q18" s="5"/>
      <c r="R18" s="5"/>
      <c r="S18" s="5"/>
      <c r="T18" s="5"/>
      <c r="U18" s="5"/>
      <c r="V18" s="5"/>
      <c r="W18" s="5"/>
    </row>
    <row r="19" spans="2:23" x14ac:dyDescent="0.25">
      <c r="B19" s="180"/>
      <c r="C19" s="203"/>
      <c r="D19" s="196"/>
      <c r="E19" s="197"/>
      <c r="F19" s="197"/>
      <c r="G19" s="197"/>
      <c r="H19" s="197"/>
      <c r="I19" s="197"/>
      <c r="J19" s="197"/>
      <c r="K19" s="198"/>
      <c r="L19" s="89"/>
      <c r="M19" s="89"/>
      <c r="N19" s="5"/>
      <c r="O19" s="5"/>
      <c r="P19" s="5"/>
      <c r="Q19" s="5"/>
      <c r="R19" s="5"/>
      <c r="S19" s="5"/>
      <c r="T19" s="5"/>
      <c r="U19" s="5"/>
      <c r="V19" s="5"/>
      <c r="W19" s="5"/>
    </row>
    <row r="20" spans="2:23" ht="19.5" customHeight="1" x14ac:dyDescent="0.25">
      <c r="B20" s="181"/>
      <c r="C20" s="204"/>
      <c r="D20" s="199"/>
      <c r="E20" s="200"/>
      <c r="F20" s="200"/>
      <c r="G20" s="200"/>
      <c r="H20" s="200"/>
      <c r="I20" s="200"/>
      <c r="J20" s="200"/>
      <c r="K20" s="201"/>
      <c r="L20" s="89"/>
      <c r="M20" s="89"/>
      <c r="N20" s="5"/>
      <c r="O20" s="5"/>
      <c r="P20" s="5"/>
      <c r="Q20" s="5"/>
      <c r="R20" s="5"/>
      <c r="S20" s="5"/>
      <c r="T20" s="5"/>
      <c r="U20" s="5"/>
      <c r="V20" s="5"/>
      <c r="W20" s="5"/>
    </row>
    <row r="21" spans="2:23" x14ac:dyDescent="0.25">
      <c r="L21" s="90"/>
      <c r="M21" s="90"/>
    </row>
  </sheetData>
  <sheetProtection formatColumns="0" formatRows="0" insertColumns="0" insertRows="0" sort="0"/>
  <mergeCells count="10">
    <mergeCell ref="B4:C4"/>
    <mergeCell ref="B3:N3"/>
    <mergeCell ref="B18:B20"/>
    <mergeCell ref="H9:J9"/>
    <mergeCell ref="B9:B17"/>
    <mergeCell ref="C9:C17"/>
    <mergeCell ref="E9:G9"/>
    <mergeCell ref="D9:D10"/>
    <mergeCell ref="D18:K20"/>
    <mergeCell ref="C18:C20"/>
  </mergeCells>
  <conditionalFormatting sqref="G11:G17">
    <cfRule type="cellIs" dxfId="85" priority="9" operator="greaterThan">
      <formula>1.3</formula>
    </cfRule>
    <cfRule type="cellIs" dxfId="84" priority="8" operator="lessThan">
      <formula>1</formula>
    </cfRule>
    <cfRule type="cellIs" dxfId="83" priority="7" operator="between">
      <formula>1</formula>
      <formula>1.3</formula>
    </cfRule>
  </conditionalFormatting>
  <conditionalFormatting sqref="J11:J17">
    <cfRule type="cellIs" dxfId="82" priority="1" operator="between">
      <formula>1</formula>
      <formula>1.3</formula>
    </cfRule>
    <cfRule type="cellIs" dxfId="81" priority="2" operator="lessThan">
      <formula>1</formula>
    </cfRule>
    <cfRule type="cellIs" dxfId="80" priority="3" operator="greaterThan">
      <formula>1.3</formula>
    </cfRule>
  </conditionalFormatting>
  <dataValidations xWindow="1180" yWindow="389" count="24">
    <dataValidation allowBlank="1" showInputMessage="1" showErrorMessage="1" promptTitle="Criteria" prompt="Input LDC 1 CDM Target" sqref="E5"/>
    <dataValidation allowBlank="1" showInputMessage="1" showErrorMessage="1" promptTitle="Criteria" prompt="Input LDC 1 CDM Budget" sqref="E7"/>
    <dataValidation allowBlank="1" showInputMessage="1" showErrorMessage="1" promptTitle="Criteria" prompt="Input LDC 2 CDM Target" sqref="F5"/>
    <dataValidation allowBlank="1" showInputMessage="1" showErrorMessage="1" promptTitle="Criteria" prompt="Input LDC 3 CDM Target" sqref="G5"/>
    <dataValidation allowBlank="1" showInputMessage="1" showErrorMessage="1" promptTitle="Criteria" prompt="Input LDC 4 CDM Target" sqref="H5"/>
    <dataValidation allowBlank="1" showInputMessage="1" showErrorMessage="1" promptTitle="Criteria" prompt="Input LDC 5 CDM Target" sqref="I5"/>
    <dataValidation allowBlank="1" showInputMessage="1" showErrorMessage="1" promptTitle="Criteria" prompt="Input LDC 6 CDM Target" sqref="J5"/>
    <dataValidation allowBlank="1" showInputMessage="1" showErrorMessage="1" promptTitle="Criteria" prompt="Input LDC 7 CDM Target" sqref="K5"/>
    <dataValidation allowBlank="1" showInputMessage="1" showErrorMessage="1" promptTitle="Criteria" prompt="Input LDC 2 CDM Budget" sqref="F7"/>
    <dataValidation allowBlank="1" showInputMessage="1" showErrorMessage="1" promptTitle="Criteria" prompt="Input LDC 3 CDM Budget" sqref="G7"/>
    <dataValidation allowBlank="1" showInputMessage="1" showErrorMessage="1" promptTitle="Criteria" prompt="Input LDC 4 CDM Budget" sqref="H7"/>
    <dataValidation allowBlank="1" showInputMessage="1" showErrorMessage="1" promptTitle="Criteria" prompt="Input LDC 5 CDM Budget" sqref="I7"/>
    <dataValidation allowBlank="1" showInputMessage="1" showErrorMessage="1" promptTitle="Criteria" prompt="Input LDC 6 CDM Budget" sqref="J7"/>
    <dataValidation allowBlank="1" showInputMessage="1" showErrorMessage="1" promptTitle="Criteria" prompt="Input LDC 7 CDM Budget" sqref="K7"/>
    <dataValidation allowBlank="1" showInputMessage="1" showErrorMessage="1" promptTitle="Criteria" prompt="CDM Plans must demonstrate cost effectiveness on an annual basis, where the TRC test score is equal to or greater than 1.0 (or such lower threshold as hasd been approved by the OPA).  Please refer to CDM Plan Submissions and Review Criteria Rules. " sqref="E9:G9"/>
    <dataValidation allowBlank="1" showInputMessage="1" showErrorMessage="1" promptTitle="Criteria" prompt="CDM Plans must demonstrate cost effectiveness on an annual basis, where the PAC test score is equal to or greater than 1.0 (or such lower threshold as hasd been approved by the OPA). Please refer to CDM Plan Submissions and Review Criteria Rules. " sqref="H9:J9"/>
    <dataValidation allowBlank="1" showInputMessage="1" showErrorMessage="1" promptTitle="Criteria" prompt="Annual Levelized Cost of CDM Plan" sqref="K9"/>
    <dataValidation allowBlank="1" showInputMessage="1" showErrorMessage="1" promptTitle="Criteria" prompt="Describe why unable to develop a CDM Plan that is cost effective due to size, location, the nature of its customer base or other unusual circumstances.  Please refer to CDM Plan Submission and Review Criteria Rules." sqref="D18:K20"/>
    <dataValidation allowBlank="1" showInputMessage="1" showErrorMessage="1" promptTitle="Criteria" prompt="Input LDC 8 CDM Target" sqref="L5"/>
    <dataValidation allowBlank="1" showInputMessage="1" showErrorMessage="1" promptTitle="Criteria" prompt="Input LDC 9 CDM Target" sqref="M5"/>
    <dataValidation allowBlank="1" showInputMessage="1" showErrorMessage="1" promptTitle="Criteria" prompt="Input LDC 10 CDM Target" sqref="N5"/>
    <dataValidation allowBlank="1" showInputMessage="1" showErrorMessage="1" promptTitle="Criteria" prompt="Input LDC 10 CDM Budget" sqref="N7"/>
    <dataValidation allowBlank="1" showInputMessage="1" showErrorMessage="1" promptTitle="Criteria" prompt="Input LDC 9 CDM Budget" sqref="M7"/>
    <dataValidation allowBlank="1" showInputMessage="1" showErrorMessage="1" promptTitle="Criteria" prompt="Input LDC 8 CDM Budget" sqref="L7"/>
  </dataValidations>
  <printOptions horizontalCentered="1" verticalCentered="1"/>
  <pageMargins left="0.70866141732283505" right="0.70866141732283505" top="0.74803149606299202" bottom="0.74803149606299202" header="0.31496062992126" footer="0.31496062992126"/>
  <pageSetup paperSize="5" scale="63"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139"/>
  <sheetViews>
    <sheetView showGridLines="0" topLeftCell="A13" zoomScale="80" zoomScaleNormal="80" workbookViewId="0">
      <selection activeCell="F24" sqref="F22:F24"/>
    </sheetView>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19.14062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67"/>
      <c r="C2" s="267"/>
      <c r="D2" s="267"/>
      <c r="E2" s="267"/>
      <c r="F2" s="103"/>
      <c r="G2" s="104"/>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68" t="s">
        <v>305</v>
      </c>
      <c r="C3" s="269"/>
      <c r="D3" s="269"/>
      <c r="E3" s="269"/>
      <c r="F3" s="269"/>
      <c r="G3" s="269"/>
      <c r="H3" s="269"/>
      <c r="I3" s="269"/>
      <c r="J3" s="269"/>
      <c r="K3" s="269"/>
      <c r="L3" s="270"/>
      <c r="M3" s="102"/>
      <c r="N3" s="102"/>
      <c r="O3" s="102"/>
      <c r="P3" s="102"/>
      <c r="Q3" s="102"/>
      <c r="R3" s="102"/>
      <c r="S3" s="102"/>
      <c r="T3" s="102"/>
      <c r="U3" s="102"/>
      <c r="V3" s="102"/>
      <c r="W3" s="102"/>
      <c r="X3" s="102"/>
      <c r="Y3" s="102"/>
      <c r="Z3" s="102"/>
      <c r="AA3" s="102"/>
    </row>
    <row r="4" spans="1:27" ht="27.6" customHeight="1" x14ac:dyDescent="0.25">
      <c r="A4" s="102"/>
      <c r="B4" s="106" t="s">
        <v>323</v>
      </c>
      <c r="C4" s="271" t="s">
        <v>384</v>
      </c>
      <c r="D4" s="272"/>
      <c r="E4" s="272"/>
      <c r="F4" s="272"/>
      <c r="G4" s="272"/>
      <c r="H4" s="272"/>
      <c r="I4" s="272"/>
      <c r="J4" s="272"/>
      <c r="K4" s="272"/>
      <c r="L4" s="273"/>
      <c r="M4" s="274"/>
      <c r="N4" s="275"/>
      <c r="O4" s="275"/>
      <c r="P4" s="275"/>
      <c r="Q4" s="275"/>
      <c r="R4" s="275"/>
      <c r="S4" s="275"/>
      <c r="T4" s="275"/>
      <c r="U4" s="275"/>
      <c r="V4" s="275"/>
      <c r="W4" s="102"/>
      <c r="X4" s="102"/>
      <c r="Y4" s="102"/>
      <c r="Z4" s="102"/>
      <c r="AA4" s="102"/>
    </row>
    <row r="5" spans="1:27" ht="43.9" customHeight="1" x14ac:dyDescent="0.25">
      <c r="A5" s="102"/>
      <c r="B5" s="106" t="s">
        <v>324</v>
      </c>
      <c r="C5" s="272" t="s">
        <v>386</v>
      </c>
      <c r="D5" s="272"/>
      <c r="E5" s="272"/>
      <c r="F5" s="272"/>
      <c r="G5" s="272"/>
      <c r="H5" s="272"/>
      <c r="I5" s="272"/>
      <c r="J5" s="272"/>
      <c r="K5" s="272"/>
      <c r="L5" s="273"/>
      <c r="M5" s="274"/>
      <c r="N5" s="275"/>
      <c r="O5" s="275"/>
      <c r="P5" s="275"/>
      <c r="Q5" s="275"/>
      <c r="R5" s="275"/>
      <c r="S5" s="275"/>
      <c r="T5" s="275"/>
      <c r="U5" s="275"/>
      <c r="V5" s="275"/>
      <c r="W5" s="102"/>
      <c r="X5" s="102"/>
      <c r="Y5" s="102"/>
      <c r="Z5" s="102"/>
      <c r="AA5" s="102"/>
    </row>
    <row r="6" spans="1:27" ht="55.9" customHeight="1" x14ac:dyDescent="0.25">
      <c r="A6" s="102"/>
      <c r="B6" s="107" t="s">
        <v>325</v>
      </c>
      <c r="C6" s="243" t="s">
        <v>387</v>
      </c>
      <c r="D6" s="244"/>
      <c r="E6" s="244"/>
      <c r="F6" s="244"/>
      <c r="G6" s="244"/>
      <c r="H6" s="244"/>
      <c r="I6" s="244"/>
      <c r="J6" s="244"/>
      <c r="K6" s="244"/>
      <c r="L6" s="245"/>
      <c r="M6" s="246"/>
      <c r="N6" s="247"/>
      <c r="O6" s="247"/>
      <c r="P6" s="247"/>
      <c r="Q6" s="247"/>
      <c r="R6" s="247"/>
      <c r="S6" s="247"/>
      <c r="T6" s="247"/>
      <c r="U6" s="247"/>
      <c r="V6" s="247"/>
      <c r="W6" s="102"/>
      <c r="X6" s="102"/>
      <c r="Y6" s="102"/>
      <c r="Z6" s="102"/>
      <c r="AA6" s="102"/>
    </row>
    <row r="7" spans="1:27" ht="41.45" customHeight="1" x14ac:dyDescent="0.25">
      <c r="A7" s="102"/>
      <c r="B7" s="107" t="s">
        <v>337</v>
      </c>
      <c r="C7" s="248" t="s">
        <v>503</v>
      </c>
      <c r="D7" s="249"/>
      <c r="E7" s="249"/>
      <c r="F7" s="249"/>
      <c r="G7" s="249"/>
      <c r="H7" s="249"/>
      <c r="I7" s="249"/>
      <c r="J7" s="249"/>
      <c r="K7" s="249"/>
      <c r="L7" s="250"/>
      <c r="M7" s="108"/>
      <c r="N7" s="109"/>
      <c r="O7" s="109"/>
      <c r="P7" s="109"/>
      <c r="Q7" s="109"/>
      <c r="R7" s="109"/>
      <c r="S7" s="109"/>
      <c r="T7" s="109"/>
      <c r="U7" s="109"/>
      <c r="V7" s="109"/>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331</v>
      </c>
      <c r="C9" s="79" t="str">
        <f>IF('A. General Information'!C13="","",'A. General Information'!C13)</f>
        <v>Hydro Hawkesbury Inc.</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51" t="s">
        <v>306</v>
      </c>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row>
    <row r="12" spans="1:27" ht="34.15" customHeight="1" x14ac:dyDescent="0.25">
      <c r="A12" s="102"/>
      <c r="B12" s="253" t="s">
        <v>10</v>
      </c>
      <c r="C12" s="256" t="s">
        <v>495</v>
      </c>
      <c r="D12" s="256" t="s">
        <v>496</v>
      </c>
      <c r="E12" s="256" t="s">
        <v>497</v>
      </c>
      <c r="F12" s="256" t="s">
        <v>451</v>
      </c>
      <c r="G12" s="253" t="s">
        <v>356</v>
      </c>
      <c r="H12" s="259"/>
      <c r="I12" s="259"/>
      <c r="J12" s="259"/>
      <c r="K12" s="259"/>
      <c r="L12" s="259"/>
      <c r="M12" s="260"/>
      <c r="N12" s="263" t="s">
        <v>388</v>
      </c>
      <c r="O12" s="264"/>
      <c r="P12" s="264"/>
      <c r="Q12" s="264"/>
      <c r="R12" s="264"/>
      <c r="S12" s="264"/>
      <c r="T12" s="264"/>
      <c r="U12" s="264"/>
      <c r="V12" s="264"/>
      <c r="W12" s="264"/>
      <c r="X12" s="264"/>
      <c r="Y12" s="264"/>
      <c r="Z12" s="264"/>
      <c r="AA12" s="264"/>
    </row>
    <row r="13" spans="1:27" ht="67.900000000000006" customHeight="1" x14ac:dyDescent="0.25">
      <c r="A13" s="102"/>
      <c r="B13" s="254"/>
      <c r="C13" s="257"/>
      <c r="D13" s="257"/>
      <c r="E13" s="257"/>
      <c r="F13" s="257"/>
      <c r="G13" s="255"/>
      <c r="H13" s="261"/>
      <c r="I13" s="261"/>
      <c r="J13" s="261"/>
      <c r="K13" s="261"/>
      <c r="L13" s="261"/>
      <c r="M13" s="262"/>
      <c r="N13" s="210">
        <v>2015</v>
      </c>
      <c r="O13" s="211"/>
      <c r="P13" s="265">
        <v>2016</v>
      </c>
      <c r="Q13" s="265"/>
      <c r="R13" s="210">
        <v>2017</v>
      </c>
      <c r="S13" s="211"/>
      <c r="T13" s="210">
        <v>2018</v>
      </c>
      <c r="U13" s="211"/>
      <c r="V13" s="210">
        <v>2019</v>
      </c>
      <c r="W13" s="211"/>
      <c r="X13" s="210">
        <v>2020</v>
      </c>
      <c r="Y13" s="211"/>
      <c r="Z13" s="214" t="s">
        <v>19</v>
      </c>
      <c r="AA13" s="215"/>
    </row>
    <row r="14" spans="1:27" ht="42" customHeight="1" x14ac:dyDescent="0.25">
      <c r="A14" s="102"/>
      <c r="B14" s="254"/>
      <c r="C14" s="257"/>
      <c r="D14" s="257"/>
      <c r="E14" s="257"/>
      <c r="F14" s="257"/>
      <c r="G14" s="230" t="s">
        <v>12</v>
      </c>
      <c r="H14" s="232" t="s">
        <v>13</v>
      </c>
      <c r="I14" s="230" t="s">
        <v>14</v>
      </c>
      <c r="J14" s="208" t="s">
        <v>353</v>
      </c>
      <c r="K14" s="208" t="s">
        <v>16</v>
      </c>
      <c r="L14" s="208" t="s">
        <v>351</v>
      </c>
      <c r="M14" s="208" t="s">
        <v>17</v>
      </c>
      <c r="N14" s="212"/>
      <c r="O14" s="213"/>
      <c r="P14" s="266"/>
      <c r="Q14" s="266"/>
      <c r="R14" s="212"/>
      <c r="S14" s="213"/>
      <c r="T14" s="212"/>
      <c r="U14" s="213"/>
      <c r="V14" s="212"/>
      <c r="W14" s="213"/>
      <c r="X14" s="212"/>
      <c r="Y14" s="213"/>
      <c r="Z14" s="216"/>
      <c r="AA14" s="217"/>
    </row>
    <row r="15" spans="1:27" ht="78" customHeight="1" x14ac:dyDescent="0.25">
      <c r="A15" s="102"/>
      <c r="B15" s="255"/>
      <c r="C15" s="258"/>
      <c r="D15" s="258"/>
      <c r="E15" s="258"/>
      <c r="F15" s="258"/>
      <c r="G15" s="231"/>
      <c r="H15" s="233"/>
      <c r="I15" s="231"/>
      <c r="J15" s="209"/>
      <c r="K15" s="209"/>
      <c r="L15" s="209"/>
      <c r="M15" s="209"/>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21" t="s">
        <v>300</v>
      </c>
      <c r="C16" s="16" t="s">
        <v>264</v>
      </c>
      <c r="D16" s="56"/>
      <c r="E16" s="56"/>
      <c r="F16" s="119">
        <v>42370</v>
      </c>
      <c r="G16" s="48"/>
      <c r="H16" s="48"/>
      <c r="I16" s="48" t="s">
        <v>296</v>
      </c>
      <c r="J16" s="48" t="s">
        <v>296</v>
      </c>
      <c r="K16" s="48" t="s">
        <v>296</v>
      </c>
      <c r="L16" s="48" t="s">
        <v>296</v>
      </c>
      <c r="M16" s="48" t="s">
        <v>296</v>
      </c>
      <c r="N16" s="64">
        <v>0</v>
      </c>
      <c r="O16" s="65">
        <v>0</v>
      </c>
      <c r="P16" s="64">
        <v>113189.6</v>
      </c>
      <c r="Q16" s="65">
        <v>723</v>
      </c>
      <c r="R16" s="64">
        <v>285736.65941641096</v>
      </c>
      <c r="S16" s="65">
        <v>1281.9000000000001</v>
      </c>
      <c r="T16" s="64">
        <v>277257.07999999996</v>
      </c>
      <c r="U16" s="65">
        <v>919.14</v>
      </c>
      <c r="V16" s="64">
        <v>265231.29000000004</v>
      </c>
      <c r="W16" s="65">
        <v>873.18299999999999</v>
      </c>
      <c r="X16" s="64">
        <v>265231.28000000003</v>
      </c>
      <c r="Y16" s="65">
        <v>873.18299999999999</v>
      </c>
      <c r="Z16" s="61">
        <f>IF(SUM(N16,P16,R16,T16,V16,X16)=0,"",SUM(N16,P16,R16,T16,V16,X16))</f>
        <v>1206645.9094164111</v>
      </c>
      <c r="AA16" s="67">
        <f>SUM(Y16,W16,U16,S16,Q16,O16)</f>
        <v>4670.4059999999999</v>
      </c>
    </row>
    <row r="17" spans="2:27" ht="14.45" customHeight="1" x14ac:dyDescent="0.25">
      <c r="B17" s="222"/>
      <c r="C17" s="16" t="s">
        <v>522</v>
      </c>
      <c r="D17" s="56" t="s">
        <v>355</v>
      </c>
      <c r="E17" s="56"/>
      <c r="F17" s="119">
        <v>42658</v>
      </c>
      <c r="G17" s="48"/>
      <c r="H17" s="48"/>
      <c r="I17" s="48" t="s">
        <v>296</v>
      </c>
      <c r="J17" s="48"/>
      <c r="K17" s="48"/>
      <c r="L17" s="48"/>
      <c r="M17" s="48"/>
      <c r="N17" s="64">
        <v>0</v>
      </c>
      <c r="O17" s="65">
        <v>0</v>
      </c>
      <c r="P17" s="64">
        <v>0</v>
      </c>
      <c r="Q17" s="65">
        <v>0</v>
      </c>
      <c r="R17" s="64">
        <v>30238</v>
      </c>
      <c r="S17" s="65">
        <v>102.65176</v>
      </c>
      <c r="T17" s="64">
        <v>46058</v>
      </c>
      <c r="U17" s="65">
        <v>102.65176</v>
      </c>
      <c r="V17" s="64">
        <v>46058</v>
      </c>
      <c r="W17" s="65">
        <v>102.65176</v>
      </c>
      <c r="X17" s="64">
        <v>46058</v>
      </c>
      <c r="Y17" s="65">
        <v>102.65</v>
      </c>
      <c r="Z17" s="61">
        <f t="shared" ref="Z17:Z46" si="0">IF(SUM(N17,P17,R17,T17,V17,X17)=0,"",SUM(N17,P17,R17,T17,V17,X17))</f>
        <v>168412</v>
      </c>
      <c r="AA17" s="67">
        <f t="shared" ref="AA17:AA33" si="1">SUM(Y17,W17,U17,S17,Q17,O17)</f>
        <v>410.60527999999999</v>
      </c>
    </row>
    <row r="18" spans="2:27" x14ac:dyDescent="0.25">
      <c r="B18" s="222"/>
      <c r="C18" s="16" t="s">
        <v>418</v>
      </c>
      <c r="D18" s="56"/>
      <c r="E18" s="56"/>
      <c r="F18" s="119">
        <v>42370</v>
      </c>
      <c r="G18" s="48"/>
      <c r="H18" s="48"/>
      <c r="I18" s="48"/>
      <c r="J18" s="48" t="s">
        <v>296</v>
      </c>
      <c r="K18" s="48" t="s">
        <v>296</v>
      </c>
      <c r="L18" s="48" t="s">
        <v>296</v>
      </c>
      <c r="M18" s="48" t="s">
        <v>296</v>
      </c>
      <c r="N18" s="64">
        <v>0</v>
      </c>
      <c r="O18" s="65">
        <v>0</v>
      </c>
      <c r="P18" s="64">
        <v>0</v>
      </c>
      <c r="Q18" s="65">
        <v>0</v>
      </c>
      <c r="R18" s="64">
        <v>20458.333333333332</v>
      </c>
      <c r="S18" s="65">
        <v>65.5</v>
      </c>
      <c r="T18" s="64">
        <v>20445.066666666666</v>
      </c>
      <c r="U18" s="65">
        <v>65.340800000000002</v>
      </c>
      <c r="V18" s="64">
        <v>20445.066666666666</v>
      </c>
      <c r="W18" s="65">
        <v>65.340800000000002</v>
      </c>
      <c r="X18" s="64">
        <v>20445.066666666666</v>
      </c>
      <c r="Y18" s="65">
        <v>65.34</v>
      </c>
      <c r="Z18" s="61">
        <f t="shared" si="0"/>
        <v>81793.533333333326</v>
      </c>
      <c r="AA18" s="67">
        <f>SUM(Y18,W18,U18,S18)</f>
        <v>261.52160000000003</v>
      </c>
    </row>
    <row r="19" spans="2:27" ht="28.5" x14ac:dyDescent="0.25">
      <c r="B19" s="222"/>
      <c r="C19" s="16" t="s">
        <v>266</v>
      </c>
      <c r="D19" s="56"/>
      <c r="E19" s="56"/>
      <c r="F19" s="119">
        <v>42736</v>
      </c>
      <c r="G19" s="48"/>
      <c r="H19" s="48"/>
      <c r="I19" s="48" t="s">
        <v>296</v>
      </c>
      <c r="J19" s="48" t="s">
        <v>296</v>
      </c>
      <c r="K19" s="48" t="s">
        <v>296</v>
      </c>
      <c r="L19" s="48" t="s">
        <v>296</v>
      </c>
      <c r="M19" s="48" t="s">
        <v>296</v>
      </c>
      <c r="N19" s="64">
        <v>0</v>
      </c>
      <c r="O19" s="65">
        <v>0</v>
      </c>
      <c r="P19" s="64">
        <v>0</v>
      </c>
      <c r="Q19" s="65">
        <v>0</v>
      </c>
      <c r="R19" s="64">
        <v>21718</v>
      </c>
      <c r="S19" s="65">
        <v>56.999964600000006</v>
      </c>
      <c r="T19" s="64">
        <v>1</v>
      </c>
      <c r="U19" s="65">
        <v>0.1</v>
      </c>
      <c r="V19" s="64">
        <v>1</v>
      </c>
      <c r="W19" s="65">
        <v>0.1</v>
      </c>
      <c r="X19" s="64">
        <v>1</v>
      </c>
      <c r="Y19" s="65">
        <v>0.1</v>
      </c>
      <c r="Z19" s="61">
        <f t="shared" si="0"/>
        <v>21721</v>
      </c>
      <c r="AA19" s="67">
        <f t="shared" si="1"/>
        <v>57.299964600000003</v>
      </c>
    </row>
    <row r="20" spans="2:27" x14ac:dyDescent="0.25">
      <c r="B20" s="222"/>
      <c r="C20" s="16" t="s">
        <v>415</v>
      </c>
      <c r="D20" s="56"/>
      <c r="E20" s="56"/>
      <c r="F20" s="119">
        <v>42370</v>
      </c>
      <c r="G20" s="48"/>
      <c r="H20" s="48"/>
      <c r="I20" s="48" t="s">
        <v>296</v>
      </c>
      <c r="J20" s="48" t="s">
        <v>296</v>
      </c>
      <c r="K20" s="48" t="s">
        <v>296</v>
      </c>
      <c r="L20" s="48" t="s">
        <v>296</v>
      </c>
      <c r="M20" s="48" t="s">
        <v>296</v>
      </c>
      <c r="N20" s="64">
        <v>0</v>
      </c>
      <c r="O20" s="65">
        <v>0</v>
      </c>
      <c r="P20" s="64">
        <v>0</v>
      </c>
      <c r="Q20" s="65">
        <v>0</v>
      </c>
      <c r="R20" s="64">
        <v>6000</v>
      </c>
      <c r="S20" s="65">
        <v>12</v>
      </c>
      <c r="T20" s="64">
        <v>6000</v>
      </c>
      <c r="U20" s="65">
        <v>12</v>
      </c>
      <c r="V20" s="64">
        <v>6000</v>
      </c>
      <c r="W20" s="65">
        <v>12</v>
      </c>
      <c r="X20" s="64">
        <v>6000</v>
      </c>
      <c r="Y20" s="65">
        <v>12</v>
      </c>
      <c r="Z20" s="61">
        <f t="shared" si="0"/>
        <v>24000</v>
      </c>
      <c r="AA20" s="67">
        <f>SUM(Y20,W20,U20,S20)</f>
        <v>48</v>
      </c>
    </row>
    <row r="21" spans="2:27" ht="28.5" x14ac:dyDescent="0.25">
      <c r="B21" s="222"/>
      <c r="C21" s="16" t="s">
        <v>428</v>
      </c>
      <c r="D21" s="56"/>
      <c r="E21" s="56"/>
      <c r="F21" s="119">
        <v>42658</v>
      </c>
      <c r="G21" s="48"/>
      <c r="H21" s="48"/>
      <c r="I21" s="48"/>
      <c r="J21" s="48"/>
      <c r="K21" s="48"/>
      <c r="L21" s="48"/>
      <c r="M21" s="48" t="s">
        <v>296</v>
      </c>
      <c r="N21" s="64">
        <v>0</v>
      </c>
      <c r="O21" s="65">
        <v>0</v>
      </c>
      <c r="P21" s="64">
        <v>0</v>
      </c>
      <c r="Q21" s="65">
        <v>0</v>
      </c>
      <c r="R21" s="64">
        <v>14584.333333333332</v>
      </c>
      <c r="S21" s="65">
        <v>17.5</v>
      </c>
      <c r="T21" s="64">
        <v>1</v>
      </c>
      <c r="U21" s="65">
        <v>0.1</v>
      </c>
      <c r="V21" s="64">
        <v>1</v>
      </c>
      <c r="W21" s="65">
        <v>0.1</v>
      </c>
      <c r="X21" s="64">
        <v>1</v>
      </c>
      <c r="Y21" s="65">
        <v>0.1</v>
      </c>
      <c r="Z21" s="61">
        <f t="shared" si="0"/>
        <v>14587.333333333332</v>
      </c>
      <c r="AA21" s="67">
        <f t="shared" si="1"/>
        <v>17.8</v>
      </c>
    </row>
    <row r="22" spans="2:27" ht="28.5" x14ac:dyDescent="0.25">
      <c r="B22" s="222"/>
      <c r="C22" s="16" t="s">
        <v>529</v>
      </c>
      <c r="D22" s="56"/>
      <c r="E22" s="56"/>
      <c r="F22" s="313">
        <v>42950</v>
      </c>
      <c r="G22" s="48"/>
      <c r="H22" s="48"/>
      <c r="I22" s="48" t="s">
        <v>296</v>
      </c>
      <c r="J22" s="48"/>
      <c r="K22" s="48"/>
      <c r="L22" s="48"/>
      <c r="M22" s="48"/>
      <c r="N22" s="64">
        <v>0</v>
      </c>
      <c r="O22" s="65">
        <v>0</v>
      </c>
      <c r="P22" s="64">
        <v>0</v>
      </c>
      <c r="Q22" s="65">
        <v>0</v>
      </c>
      <c r="R22" s="64">
        <v>21388.37909810284</v>
      </c>
      <c r="S22" s="65">
        <v>9.6975282583162219</v>
      </c>
      <c r="T22" s="64">
        <v>19165.137294308515</v>
      </c>
      <c r="U22" s="65">
        <v>29.092584774948673</v>
      </c>
      <c r="V22" s="64">
        <v>19166.227742983632</v>
      </c>
      <c r="W22" s="65">
        <v>29.1</v>
      </c>
      <c r="X22" s="64">
        <v>19166.227742983632</v>
      </c>
      <c r="Y22" s="65">
        <v>29.1</v>
      </c>
      <c r="Z22" s="61">
        <f t="shared" si="0"/>
        <v>78885.971878378623</v>
      </c>
      <c r="AA22" s="67">
        <f t="shared" si="1"/>
        <v>96.990113033264905</v>
      </c>
    </row>
    <row r="23" spans="2:27" ht="28.5" x14ac:dyDescent="0.25">
      <c r="B23" s="222"/>
      <c r="C23" s="16" t="s">
        <v>450</v>
      </c>
      <c r="D23" s="56"/>
      <c r="E23" s="56"/>
      <c r="F23" s="313">
        <v>42950</v>
      </c>
      <c r="G23" s="48"/>
      <c r="H23" s="48"/>
      <c r="I23" s="48"/>
      <c r="J23" s="48" t="s">
        <v>296</v>
      </c>
      <c r="K23" s="48" t="s">
        <v>296</v>
      </c>
      <c r="L23" s="48" t="s">
        <v>296</v>
      </c>
      <c r="M23" s="48"/>
      <c r="N23" s="64">
        <v>0</v>
      </c>
      <c r="O23" s="65">
        <v>0</v>
      </c>
      <c r="P23" s="64">
        <v>0</v>
      </c>
      <c r="Q23" s="65">
        <v>0</v>
      </c>
      <c r="R23" s="64">
        <v>1</v>
      </c>
      <c r="S23" s="65">
        <v>9.7000000000000003E-2</v>
      </c>
      <c r="T23" s="64">
        <v>1</v>
      </c>
      <c r="U23" s="65">
        <v>9.7000000000000003E-2</v>
      </c>
      <c r="V23" s="64">
        <v>1</v>
      </c>
      <c r="W23" s="65">
        <v>9.7000000000000003E-2</v>
      </c>
      <c r="X23" s="64">
        <v>1</v>
      </c>
      <c r="Y23" s="65">
        <v>9.7000000000000003E-2</v>
      </c>
      <c r="Z23" s="61">
        <f t="shared" si="0"/>
        <v>4</v>
      </c>
      <c r="AA23" s="67">
        <f t="shared" si="1"/>
        <v>0.38800000000000001</v>
      </c>
    </row>
    <row r="24" spans="2:27" ht="28.5" x14ac:dyDescent="0.25">
      <c r="B24" s="222"/>
      <c r="C24" s="16" t="s">
        <v>419</v>
      </c>
      <c r="D24" s="56"/>
      <c r="E24" s="56"/>
      <c r="F24" s="313">
        <v>42950</v>
      </c>
      <c r="G24" s="48"/>
      <c r="H24" s="48"/>
      <c r="I24" s="48"/>
      <c r="J24" s="48"/>
      <c r="K24" s="48"/>
      <c r="L24" s="48"/>
      <c r="M24" s="48" t="s">
        <v>296</v>
      </c>
      <c r="N24" s="64">
        <v>0</v>
      </c>
      <c r="O24" s="65">
        <v>0</v>
      </c>
      <c r="P24" s="64">
        <v>0</v>
      </c>
      <c r="Q24" s="65">
        <v>0</v>
      </c>
      <c r="R24" s="64">
        <v>1</v>
      </c>
      <c r="S24" s="65">
        <v>9.7000000000000003E-2</v>
      </c>
      <c r="T24" s="64">
        <v>1</v>
      </c>
      <c r="U24" s="65">
        <v>9.7000000000000003E-2</v>
      </c>
      <c r="V24" s="64">
        <v>1</v>
      </c>
      <c r="W24" s="65">
        <v>9.7000000000000003E-2</v>
      </c>
      <c r="X24" s="64">
        <v>1</v>
      </c>
      <c r="Y24" s="65">
        <v>9.7000000000000003E-2</v>
      </c>
      <c r="Z24" s="61">
        <f t="shared" si="0"/>
        <v>4</v>
      </c>
      <c r="AA24" s="67">
        <f t="shared" si="1"/>
        <v>0.38800000000000001</v>
      </c>
    </row>
    <row r="25" spans="2:27" x14ac:dyDescent="0.25">
      <c r="B25" s="222"/>
      <c r="C25" s="16" t="s">
        <v>448</v>
      </c>
      <c r="D25" s="56"/>
      <c r="E25" s="56"/>
      <c r="F25" s="119">
        <v>42370</v>
      </c>
      <c r="G25" s="48" t="s">
        <v>296</v>
      </c>
      <c r="H25" s="48"/>
      <c r="I25" s="48"/>
      <c r="J25" s="48"/>
      <c r="K25" s="48"/>
      <c r="L25" s="48"/>
      <c r="M25" s="48"/>
      <c r="N25" s="64">
        <v>0</v>
      </c>
      <c r="O25" s="65">
        <v>0</v>
      </c>
      <c r="P25" s="64">
        <v>41819.79</v>
      </c>
      <c r="Q25" s="65">
        <v>283</v>
      </c>
      <c r="R25" s="64">
        <v>13336.099585062238</v>
      </c>
      <c r="S25" s="65">
        <v>40</v>
      </c>
      <c r="T25" s="64">
        <v>13308.558091286306</v>
      </c>
      <c r="U25" s="65">
        <v>39.881999999999998</v>
      </c>
      <c r="V25" s="64">
        <v>13308.558091286306</v>
      </c>
      <c r="W25" s="65">
        <v>39.881999999999998</v>
      </c>
      <c r="X25" s="64">
        <v>13308.558091286306</v>
      </c>
      <c r="Y25" s="65">
        <v>39.881999999999998</v>
      </c>
      <c r="Z25" s="61">
        <f t="shared" si="0"/>
        <v>95081.563858921159</v>
      </c>
      <c r="AA25" s="67">
        <f t="shared" si="1"/>
        <v>442.64599999999996</v>
      </c>
    </row>
    <row r="26" spans="2:27" x14ac:dyDescent="0.25">
      <c r="B26" s="222"/>
      <c r="C26" s="16" t="s">
        <v>295</v>
      </c>
      <c r="D26" s="56"/>
      <c r="E26" s="56"/>
      <c r="F26" s="119">
        <v>42370</v>
      </c>
      <c r="G26" s="48" t="s">
        <v>296</v>
      </c>
      <c r="H26" s="48" t="s">
        <v>296</v>
      </c>
      <c r="I26" s="48"/>
      <c r="J26" s="48"/>
      <c r="K26" s="48"/>
      <c r="L26" s="48"/>
      <c r="M26" s="48"/>
      <c r="N26" s="64">
        <v>0</v>
      </c>
      <c r="O26" s="65">
        <v>0</v>
      </c>
      <c r="P26" s="64">
        <v>13557.25</v>
      </c>
      <c r="Q26" s="65">
        <v>2</v>
      </c>
      <c r="R26" s="64">
        <v>44896.331396405731</v>
      </c>
      <c r="S26" s="65">
        <v>58.829631249813609</v>
      </c>
      <c r="T26" s="64">
        <v>44896.331396405731</v>
      </c>
      <c r="U26" s="65">
        <v>58.829631249813609</v>
      </c>
      <c r="V26" s="64">
        <v>44896.331396405731</v>
      </c>
      <c r="W26" s="65">
        <v>58.829631249813609</v>
      </c>
      <c r="X26" s="64">
        <v>44896.331396405731</v>
      </c>
      <c r="Y26" s="65">
        <v>58.829631249813609</v>
      </c>
      <c r="Z26" s="61">
        <f t="shared" si="0"/>
        <v>193142.57558562292</v>
      </c>
      <c r="AA26" s="67">
        <f t="shared" si="1"/>
        <v>237.31852499925444</v>
      </c>
    </row>
    <row r="27" spans="2:27" ht="28.5" x14ac:dyDescent="0.25">
      <c r="B27" s="222"/>
      <c r="C27" s="16" t="s">
        <v>429</v>
      </c>
      <c r="D27" s="56"/>
      <c r="E27" s="56"/>
      <c r="F27" s="119">
        <v>42370</v>
      </c>
      <c r="G27" s="48" t="s">
        <v>296</v>
      </c>
      <c r="H27" s="48"/>
      <c r="I27" s="48"/>
      <c r="J27" s="48"/>
      <c r="K27" s="48"/>
      <c r="L27" s="48"/>
      <c r="M27" s="48"/>
      <c r="N27" s="64">
        <v>0</v>
      </c>
      <c r="O27" s="65">
        <v>0</v>
      </c>
      <c r="P27" s="64">
        <v>4358</v>
      </c>
      <c r="Q27" s="65">
        <v>23</v>
      </c>
      <c r="R27" s="64">
        <v>10302.313624678663</v>
      </c>
      <c r="S27" s="65">
        <v>10</v>
      </c>
      <c r="T27" s="64">
        <v>1</v>
      </c>
      <c r="U27" s="65">
        <v>0.1</v>
      </c>
      <c r="V27" s="64">
        <v>1</v>
      </c>
      <c r="W27" s="65">
        <v>0.1</v>
      </c>
      <c r="X27" s="64">
        <v>1</v>
      </c>
      <c r="Y27" s="65">
        <v>0.1</v>
      </c>
      <c r="Z27" s="61">
        <f t="shared" si="0"/>
        <v>14663.313624678663</v>
      </c>
      <c r="AA27" s="67">
        <f t="shared" si="1"/>
        <v>33.299999999999997</v>
      </c>
    </row>
    <row r="28" spans="2:27" ht="28.5" x14ac:dyDescent="0.25">
      <c r="B28" s="222"/>
      <c r="C28" s="16" t="s">
        <v>449</v>
      </c>
      <c r="D28" s="56"/>
      <c r="E28" s="56"/>
      <c r="F28" s="119">
        <v>42658</v>
      </c>
      <c r="G28" s="48" t="s">
        <v>296</v>
      </c>
      <c r="H28" s="48"/>
      <c r="I28" s="48"/>
      <c r="J28" s="48"/>
      <c r="K28" s="48"/>
      <c r="L28" s="48"/>
      <c r="M28" s="48"/>
      <c r="N28" s="64">
        <v>0</v>
      </c>
      <c r="O28" s="65">
        <v>0</v>
      </c>
      <c r="P28" s="64">
        <v>0</v>
      </c>
      <c r="Q28" s="65">
        <v>0</v>
      </c>
      <c r="R28" s="64">
        <v>1115.5642318360269</v>
      </c>
      <c r="S28" s="65">
        <v>1.9999999999999996</v>
      </c>
      <c r="T28" s="64">
        <v>1050</v>
      </c>
      <c r="U28" s="65">
        <v>1.8392174907219101</v>
      </c>
      <c r="V28" s="64">
        <v>1050</v>
      </c>
      <c r="W28" s="65">
        <v>1.8392174907219101</v>
      </c>
      <c r="X28" s="64">
        <v>1050</v>
      </c>
      <c r="Y28" s="65">
        <v>1.8392174907219101</v>
      </c>
      <c r="Z28" s="61">
        <f t="shared" si="0"/>
        <v>4265.5642318360269</v>
      </c>
      <c r="AA28" s="67">
        <f t="shared" si="1"/>
        <v>7.5176524721657305</v>
      </c>
    </row>
    <row r="29" spans="2:27" x14ac:dyDescent="0.25">
      <c r="B29" s="222"/>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22"/>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22"/>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ht="28.5" x14ac:dyDescent="0.25">
      <c r="B32" s="222"/>
      <c r="C32" s="16"/>
      <c r="D32" s="56"/>
      <c r="E32" s="56" t="s">
        <v>530</v>
      </c>
      <c r="F32" s="119">
        <v>43101</v>
      </c>
      <c r="G32" s="48"/>
      <c r="H32" s="48"/>
      <c r="I32" s="48" t="s">
        <v>296</v>
      </c>
      <c r="J32" s="48" t="s">
        <v>296</v>
      </c>
      <c r="K32" s="48" t="s">
        <v>296</v>
      </c>
      <c r="L32" s="48" t="s">
        <v>296</v>
      </c>
      <c r="M32" s="48" t="s">
        <v>296</v>
      </c>
      <c r="N32" s="64">
        <v>0</v>
      </c>
      <c r="O32" s="65">
        <v>0</v>
      </c>
      <c r="P32" s="64">
        <v>0</v>
      </c>
      <c r="Q32" s="65">
        <v>0</v>
      </c>
      <c r="R32" s="64">
        <v>0</v>
      </c>
      <c r="S32" s="65">
        <v>0</v>
      </c>
      <c r="T32" s="64">
        <v>28754.107368627192</v>
      </c>
      <c r="U32" s="65">
        <v>85.26</v>
      </c>
      <c r="V32" s="64">
        <v>28754.107368627192</v>
      </c>
      <c r="W32" s="65">
        <v>85.26</v>
      </c>
      <c r="X32" s="64">
        <v>29205.54</v>
      </c>
      <c r="Y32" s="65">
        <v>88.238</v>
      </c>
      <c r="Z32" s="61">
        <f t="shared" si="0"/>
        <v>86713.754737254378</v>
      </c>
      <c r="AA32" s="67">
        <f t="shared" si="1"/>
        <v>258.75799999999998</v>
      </c>
    </row>
    <row r="33" spans="2:27" ht="28.5" x14ac:dyDescent="0.25">
      <c r="B33" s="222"/>
      <c r="C33" s="16"/>
      <c r="D33" s="56"/>
      <c r="E33" s="56" t="s">
        <v>531</v>
      </c>
      <c r="F33" s="119">
        <v>43101</v>
      </c>
      <c r="G33" s="48" t="s">
        <v>296</v>
      </c>
      <c r="H33" s="48" t="s">
        <v>296</v>
      </c>
      <c r="I33" s="48"/>
      <c r="J33" s="48"/>
      <c r="K33" s="48"/>
      <c r="L33" s="48"/>
      <c r="M33" s="48"/>
      <c r="N33" s="64">
        <v>0</v>
      </c>
      <c r="O33" s="65">
        <v>0</v>
      </c>
      <c r="P33" s="64">
        <v>0</v>
      </c>
      <c r="Q33" s="65">
        <v>0</v>
      </c>
      <c r="R33" s="64">
        <v>0</v>
      </c>
      <c r="S33" s="65">
        <v>0</v>
      </c>
      <c r="T33" s="64">
        <v>48746.492346938772</v>
      </c>
      <c r="U33" s="65">
        <v>70.55</v>
      </c>
      <c r="V33" s="64">
        <v>48746.492346938772</v>
      </c>
      <c r="W33" s="65">
        <v>70.55</v>
      </c>
      <c r="X33" s="64">
        <v>48746.492346938772</v>
      </c>
      <c r="Y33" s="65">
        <v>70.55</v>
      </c>
      <c r="Z33" s="61">
        <f t="shared" si="0"/>
        <v>146239.47704081633</v>
      </c>
      <c r="AA33" s="67">
        <f t="shared" si="1"/>
        <v>211.64999999999998</v>
      </c>
    </row>
    <row r="34" spans="2:27" x14ac:dyDescent="0.25">
      <c r="B34" s="222"/>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22"/>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22"/>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22"/>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22"/>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22"/>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22"/>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22"/>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22"/>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22"/>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22"/>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22"/>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23"/>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172924.64</v>
      </c>
      <c r="Q47" s="66">
        <f t="shared" ref="Q47:Z47" si="2">SUM(Q16:Q46)</f>
        <v>1031</v>
      </c>
      <c r="R47" s="61">
        <f>SUM(R16:R46)</f>
        <v>469776.01401916309</v>
      </c>
      <c r="S47" s="66">
        <f t="shared" si="2"/>
        <v>1657.27288410813</v>
      </c>
      <c r="T47" s="61">
        <f t="shared" si="2"/>
        <v>505685.77316423313</v>
      </c>
      <c r="U47" s="66">
        <f t="shared" si="2"/>
        <v>1385.0799935154839</v>
      </c>
      <c r="V47" s="61">
        <f t="shared" si="2"/>
        <v>493661.07361290831</v>
      </c>
      <c r="W47" s="66">
        <f t="shared" si="2"/>
        <v>1339.1304087405351</v>
      </c>
      <c r="X47" s="61">
        <f t="shared" si="2"/>
        <v>494112.49624428106</v>
      </c>
      <c r="Y47" s="66">
        <f t="shared" si="2"/>
        <v>1342.1058487405353</v>
      </c>
      <c r="Z47" s="61">
        <f t="shared" si="2"/>
        <v>2136159.9970405856</v>
      </c>
      <c r="AA47" s="66">
        <f>SUM(AA16:AA46)</f>
        <v>6754.5891351046839</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21"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3">IF(SUM(N49,P49,R49,T49,V49,X49)=0,"",SUM(N49,P49,R49,T49,V49,X49))</f>
        <v/>
      </c>
      <c r="AA49" s="67"/>
    </row>
    <row r="50" spans="2:27" x14ac:dyDescent="0.25">
      <c r="B50" s="222"/>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3"/>
        <v/>
      </c>
      <c r="AA50" s="67"/>
    </row>
    <row r="51" spans="2:27" x14ac:dyDescent="0.25">
      <c r="B51" s="222"/>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3"/>
        <v/>
      </c>
      <c r="AA51" s="67"/>
    </row>
    <row r="52" spans="2:27" x14ac:dyDescent="0.25">
      <c r="B52" s="222"/>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3"/>
        <v/>
      </c>
      <c r="AA52" s="67"/>
    </row>
    <row r="53" spans="2:27" x14ac:dyDescent="0.25">
      <c r="B53" s="222"/>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3"/>
        <v/>
      </c>
      <c r="AA53" s="67"/>
    </row>
    <row r="54" spans="2:27" x14ac:dyDescent="0.25">
      <c r="B54" s="222"/>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3"/>
        <v/>
      </c>
      <c r="AA54" s="67"/>
    </row>
    <row r="55" spans="2:27" x14ac:dyDescent="0.25">
      <c r="B55" s="222"/>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3"/>
        <v/>
      </c>
      <c r="AA55" s="67"/>
    </row>
    <row r="56" spans="2:27" x14ac:dyDescent="0.25">
      <c r="B56" s="222"/>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3"/>
        <v/>
      </c>
      <c r="AA56" s="67"/>
    </row>
    <row r="57" spans="2:27" x14ac:dyDescent="0.25">
      <c r="B57" s="223"/>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3"/>
        <v/>
      </c>
      <c r="AA57" s="67"/>
    </row>
    <row r="58" spans="2:27" ht="22.9" customHeight="1" x14ac:dyDescent="0.25">
      <c r="B58" s="218" t="s">
        <v>309</v>
      </c>
      <c r="C58" s="219"/>
      <c r="D58" s="219"/>
      <c r="E58" s="219"/>
      <c r="F58" s="219"/>
      <c r="G58" s="219"/>
      <c r="H58" s="219"/>
      <c r="I58" s="219"/>
      <c r="J58" s="219"/>
      <c r="K58" s="219"/>
      <c r="L58" s="219"/>
      <c r="M58" s="220"/>
      <c r="N58" s="61">
        <f t="shared" ref="N58:AA58" si="4">SUM(N49:N57)</f>
        <v>0</v>
      </c>
      <c r="O58" s="66">
        <f t="shared" si="4"/>
        <v>0</v>
      </c>
      <c r="P58" s="61">
        <f t="shared" si="4"/>
        <v>0</v>
      </c>
      <c r="Q58" s="66">
        <f t="shared" si="4"/>
        <v>0</v>
      </c>
      <c r="R58" s="61">
        <f t="shared" si="4"/>
        <v>0</v>
      </c>
      <c r="S58" s="66">
        <f t="shared" si="4"/>
        <v>0</v>
      </c>
      <c r="T58" s="61">
        <f t="shared" si="4"/>
        <v>0</v>
      </c>
      <c r="U58" s="66">
        <f t="shared" si="4"/>
        <v>0</v>
      </c>
      <c r="V58" s="61">
        <f t="shared" si="4"/>
        <v>0</v>
      </c>
      <c r="W58" s="66">
        <f t="shared" si="4"/>
        <v>0</v>
      </c>
      <c r="X58" s="61">
        <f t="shared" si="4"/>
        <v>0</v>
      </c>
      <c r="Y58" s="66">
        <f t="shared" si="4"/>
        <v>0</v>
      </c>
      <c r="Z58" s="61">
        <f t="shared" si="4"/>
        <v>0</v>
      </c>
      <c r="AA58" s="66">
        <f t="shared" si="4"/>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24" t="s">
        <v>400</v>
      </c>
      <c r="C60" s="16" t="s">
        <v>421</v>
      </c>
      <c r="D60" s="234"/>
      <c r="E60" s="235"/>
      <c r="F60" s="235"/>
      <c r="G60" s="235"/>
      <c r="H60" s="235"/>
      <c r="I60" s="235"/>
      <c r="J60" s="235"/>
      <c r="K60" s="235"/>
      <c r="L60" s="235"/>
      <c r="M60" s="236"/>
      <c r="N60" s="57"/>
      <c r="O60" s="65">
        <v>804.29600000000005</v>
      </c>
      <c r="P60" s="57"/>
      <c r="Q60" s="57"/>
      <c r="R60" s="57"/>
      <c r="S60" s="57"/>
      <c r="T60" s="57"/>
      <c r="U60" s="57"/>
      <c r="V60" s="57"/>
      <c r="W60" s="57"/>
      <c r="X60" s="57"/>
      <c r="Y60" s="57"/>
      <c r="Z60" s="70"/>
      <c r="AA60" s="67">
        <f>O60</f>
        <v>804.29600000000005</v>
      </c>
    </row>
    <row r="61" spans="2:27" x14ac:dyDescent="0.25">
      <c r="B61" s="225"/>
      <c r="C61" s="16" t="s">
        <v>424</v>
      </c>
      <c r="D61" s="237"/>
      <c r="E61" s="238"/>
      <c r="F61" s="238"/>
      <c r="G61" s="238"/>
      <c r="H61" s="238"/>
      <c r="I61" s="238"/>
      <c r="J61" s="238"/>
      <c r="K61" s="238"/>
      <c r="L61" s="238"/>
      <c r="M61" s="239"/>
      <c r="N61" s="57"/>
      <c r="O61" s="65">
        <v>26.702000000000002</v>
      </c>
      <c r="P61" s="57"/>
      <c r="Q61" s="57"/>
      <c r="R61" s="57"/>
      <c r="S61" s="57"/>
      <c r="T61" s="57"/>
      <c r="U61" s="57"/>
      <c r="V61" s="57"/>
      <c r="W61" s="57"/>
      <c r="X61" s="57"/>
      <c r="Y61" s="57"/>
      <c r="Z61" s="70"/>
      <c r="AA61" s="67">
        <f t="shared" ref="AA61:AA66" si="5">O61</f>
        <v>26.702000000000002</v>
      </c>
    </row>
    <row r="62" spans="2:27" ht="28.5" x14ac:dyDescent="0.25">
      <c r="B62" s="225"/>
      <c r="C62" s="16" t="s">
        <v>262</v>
      </c>
      <c r="D62" s="237"/>
      <c r="E62" s="238"/>
      <c r="F62" s="238"/>
      <c r="G62" s="238"/>
      <c r="H62" s="238"/>
      <c r="I62" s="238"/>
      <c r="J62" s="238"/>
      <c r="K62" s="238"/>
      <c r="L62" s="238"/>
      <c r="M62" s="239"/>
      <c r="N62" s="57"/>
      <c r="O62" s="65">
        <v>201.68605560000003</v>
      </c>
      <c r="P62" s="57"/>
      <c r="Q62" s="57"/>
      <c r="R62" s="57"/>
      <c r="S62" s="57"/>
      <c r="T62" s="57"/>
      <c r="U62" s="57"/>
      <c r="V62" s="57"/>
      <c r="W62" s="57"/>
      <c r="X62" s="57"/>
      <c r="Y62" s="57"/>
      <c r="Z62" s="70"/>
      <c r="AA62" s="67">
        <f t="shared" si="5"/>
        <v>201.68605560000003</v>
      </c>
    </row>
    <row r="63" spans="2:27" ht="28.5" x14ac:dyDescent="0.25">
      <c r="B63" s="225"/>
      <c r="C63" s="16" t="s">
        <v>420</v>
      </c>
      <c r="D63" s="237"/>
      <c r="E63" s="238"/>
      <c r="F63" s="238"/>
      <c r="G63" s="238"/>
      <c r="H63" s="238"/>
      <c r="I63" s="238"/>
      <c r="J63" s="238"/>
      <c r="K63" s="238"/>
      <c r="L63" s="238"/>
      <c r="M63" s="239"/>
      <c r="N63" s="57"/>
      <c r="O63" s="65">
        <v>37.146000000000001</v>
      </c>
      <c r="P63" s="57"/>
      <c r="Q63" s="57"/>
      <c r="R63" s="57"/>
      <c r="S63" s="57"/>
      <c r="T63" s="57"/>
      <c r="U63" s="57"/>
      <c r="V63" s="57"/>
      <c r="W63" s="57"/>
      <c r="X63" s="57"/>
      <c r="Y63" s="57"/>
      <c r="Z63" s="70"/>
      <c r="AA63" s="67">
        <f t="shared" si="5"/>
        <v>37.146000000000001</v>
      </c>
    </row>
    <row r="64" spans="2:27" x14ac:dyDescent="0.25">
      <c r="B64" s="225"/>
      <c r="C64" s="16" t="s">
        <v>532</v>
      </c>
      <c r="D64" s="237"/>
      <c r="E64" s="238"/>
      <c r="F64" s="238"/>
      <c r="G64" s="238"/>
      <c r="H64" s="238"/>
      <c r="I64" s="238"/>
      <c r="J64" s="238"/>
      <c r="K64" s="238"/>
      <c r="L64" s="238"/>
      <c r="M64" s="239"/>
      <c r="N64" s="57"/>
      <c r="O64" s="65">
        <v>0.50900000000000001</v>
      </c>
      <c r="P64" s="57"/>
      <c r="Q64" s="57"/>
      <c r="R64" s="57"/>
      <c r="S64" s="57"/>
      <c r="T64" s="57"/>
      <c r="U64" s="57"/>
      <c r="V64" s="57"/>
      <c r="W64" s="57"/>
      <c r="X64" s="57"/>
      <c r="Y64" s="57"/>
      <c r="Z64" s="70"/>
      <c r="AA64" s="67">
        <v>0</v>
      </c>
    </row>
    <row r="65" spans="2:27" ht="28.5" x14ac:dyDescent="0.25">
      <c r="B65" s="225"/>
      <c r="C65" s="16" t="s">
        <v>428</v>
      </c>
      <c r="D65" s="237"/>
      <c r="E65" s="238"/>
      <c r="F65" s="238"/>
      <c r="G65" s="238"/>
      <c r="H65" s="238"/>
      <c r="I65" s="238"/>
      <c r="J65" s="238"/>
      <c r="K65" s="238"/>
      <c r="L65" s="238"/>
      <c r="M65" s="239"/>
      <c r="N65" s="57"/>
      <c r="O65" s="65">
        <v>11.096</v>
      </c>
      <c r="P65" s="57"/>
      <c r="Q65" s="57"/>
      <c r="R65" s="57"/>
      <c r="S65" s="57"/>
      <c r="T65" s="57"/>
      <c r="U65" s="57"/>
      <c r="V65" s="57"/>
      <c r="W65" s="57"/>
      <c r="X65" s="57"/>
      <c r="Y65" s="57"/>
      <c r="Z65" s="70"/>
      <c r="AA65" s="67">
        <f t="shared" si="5"/>
        <v>11.096</v>
      </c>
    </row>
    <row r="66" spans="2:27" ht="28.5" x14ac:dyDescent="0.25">
      <c r="B66" s="225"/>
      <c r="C66" s="16" t="s">
        <v>416</v>
      </c>
      <c r="D66" s="237"/>
      <c r="E66" s="238"/>
      <c r="F66" s="238"/>
      <c r="G66" s="238"/>
      <c r="H66" s="238"/>
      <c r="I66" s="238"/>
      <c r="J66" s="238"/>
      <c r="K66" s="238"/>
      <c r="L66" s="238"/>
      <c r="M66" s="239"/>
      <c r="N66" s="57"/>
      <c r="O66" s="65">
        <v>84.483999999999995</v>
      </c>
      <c r="P66" s="57"/>
      <c r="Q66" s="57"/>
      <c r="R66" s="57"/>
      <c r="S66" s="57"/>
      <c r="T66" s="57"/>
      <c r="U66" s="57"/>
      <c r="V66" s="57"/>
      <c r="W66" s="57"/>
      <c r="X66" s="57"/>
      <c r="Y66" s="57"/>
      <c r="Z66" s="70"/>
      <c r="AA66" s="67">
        <f t="shared" si="5"/>
        <v>84.483999999999995</v>
      </c>
    </row>
    <row r="67" spans="2:27" x14ac:dyDescent="0.25">
      <c r="B67" s="225"/>
      <c r="C67" s="16"/>
      <c r="D67" s="237"/>
      <c r="E67" s="238"/>
      <c r="F67" s="238"/>
      <c r="G67" s="238"/>
      <c r="H67" s="238"/>
      <c r="I67" s="238"/>
      <c r="J67" s="238"/>
      <c r="K67" s="238"/>
      <c r="L67" s="238"/>
      <c r="M67" s="239"/>
      <c r="N67" s="57"/>
      <c r="O67" s="65"/>
      <c r="P67" s="57"/>
      <c r="Q67" s="57"/>
      <c r="R67" s="57"/>
      <c r="S67" s="57"/>
      <c r="T67" s="57"/>
      <c r="U67" s="57"/>
      <c r="V67" s="57"/>
      <c r="W67" s="57"/>
      <c r="X67" s="57"/>
      <c r="Y67" s="57"/>
      <c r="Z67" s="70"/>
      <c r="AA67" s="67"/>
    </row>
    <row r="68" spans="2:27" x14ac:dyDescent="0.25">
      <c r="B68" s="225"/>
      <c r="C68" s="16"/>
      <c r="D68" s="237"/>
      <c r="E68" s="238"/>
      <c r="F68" s="238"/>
      <c r="G68" s="238"/>
      <c r="H68" s="238"/>
      <c r="I68" s="238"/>
      <c r="J68" s="238"/>
      <c r="K68" s="238"/>
      <c r="L68" s="238"/>
      <c r="M68" s="239"/>
      <c r="N68" s="57"/>
      <c r="O68" s="65"/>
      <c r="P68" s="57"/>
      <c r="Q68" s="57"/>
      <c r="R68" s="57"/>
      <c r="S68" s="57"/>
      <c r="T68" s="57"/>
      <c r="U68" s="57"/>
      <c r="V68" s="57"/>
      <c r="W68" s="57"/>
      <c r="X68" s="57"/>
      <c r="Y68" s="57"/>
      <c r="Z68" s="70"/>
      <c r="AA68" s="67"/>
    </row>
    <row r="69" spans="2:27" x14ac:dyDescent="0.25">
      <c r="B69" s="225"/>
      <c r="C69" s="16"/>
      <c r="D69" s="237"/>
      <c r="E69" s="238"/>
      <c r="F69" s="238"/>
      <c r="G69" s="238"/>
      <c r="H69" s="238"/>
      <c r="I69" s="238"/>
      <c r="J69" s="238"/>
      <c r="K69" s="238"/>
      <c r="L69" s="238"/>
      <c r="M69" s="239"/>
      <c r="N69" s="57"/>
      <c r="O69" s="65"/>
      <c r="P69" s="57"/>
      <c r="Q69" s="57"/>
      <c r="R69" s="57"/>
      <c r="S69" s="57"/>
      <c r="T69" s="57"/>
      <c r="U69" s="57"/>
      <c r="V69" s="57"/>
      <c r="W69" s="57"/>
      <c r="X69" s="57"/>
      <c r="Y69" s="57"/>
      <c r="Z69" s="70"/>
      <c r="AA69" s="67"/>
    </row>
    <row r="70" spans="2:27" x14ac:dyDescent="0.25">
      <c r="B70" s="225"/>
      <c r="C70" s="16"/>
      <c r="D70" s="237"/>
      <c r="E70" s="238"/>
      <c r="F70" s="238"/>
      <c r="G70" s="238"/>
      <c r="H70" s="238"/>
      <c r="I70" s="238"/>
      <c r="J70" s="238"/>
      <c r="K70" s="238"/>
      <c r="L70" s="238"/>
      <c r="M70" s="239"/>
      <c r="N70" s="57"/>
      <c r="O70" s="65"/>
      <c r="P70" s="57"/>
      <c r="Q70" s="57"/>
      <c r="R70" s="57"/>
      <c r="S70" s="57"/>
      <c r="T70" s="57"/>
      <c r="U70" s="57"/>
      <c r="V70" s="57"/>
      <c r="W70" s="57"/>
      <c r="X70" s="57"/>
      <c r="Y70" s="57"/>
      <c r="Z70" s="70"/>
      <c r="AA70" s="67"/>
    </row>
    <row r="71" spans="2:27" x14ac:dyDescent="0.25">
      <c r="B71" s="225"/>
      <c r="C71" s="16"/>
      <c r="D71" s="237"/>
      <c r="E71" s="238"/>
      <c r="F71" s="238"/>
      <c r="G71" s="238"/>
      <c r="H71" s="238"/>
      <c r="I71" s="238"/>
      <c r="J71" s="238"/>
      <c r="K71" s="238"/>
      <c r="L71" s="238"/>
      <c r="M71" s="239"/>
      <c r="N71" s="57"/>
      <c r="O71" s="65"/>
      <c r="P71" s="57"/>
      <c r="Q71" s="57"/>
      <c r="R71" s="57"/>
      <c r="S71" s="57"/>
      <c r="T71" s="57"/>
      <c r="U71" s="57"/>
      <c r="V71" s="57"/>
      <c r="W71" s="57"/>
      <c r="X71" s="57"/>
      <c r="Y71" s="57"/>
      <c r="Z71" s="70"/>
      <c r="AA71" s="67"/>
    </row>
    <row r="72" spans="2:27" x14ac:dyDescent="0.25">
      <c r="B72" s="225"/>
      <c r="C72" s="16"/>
      <c r="D72" s="237"/>
      <c r="E72" s="238"/>
      <c r="F72" s="238"/>
      <c r="G72" s="238"/>
      <c r="H72" s="238"/>
      <c r="I72" s="238"/>
      <c r="J72" s="238"/>
      <c r="K72" s="238"/>
      <c r="L72" s="238"/>
      <c r="M72" s="239"/>
      <c r="N72" s="57"/>
      <c r="O72" s="65"/>
      <c r="P72" s="57"/>
      <c r="Q72" s="57"/>
      <c r="R72" s="57"/>
      <c r="S72" s="57"/>
      <c r="T72" s="57"/>
      <c r="U72" s="57"/>
      <c r="V72" s="57"/>
      <c r="W72" s="57"/>
      <c r="X72" s="57"/>
      <c r="Y72" s="57"/>
      <c r="Z72" s="70"/>
      <c r="AA72" s="67"/>
    </row>
    <row r="73" spans="2:27" x14ac:dyDescent="0.25">
      <c r="B73" s="225"/>
      <c r="C73" s="16"/>
      <c r="D73" s="237"/>
      <c r="E73" s="238"/>
      <c r="F73" s="238"/>
      <c r="G73" s="238"/>
      <c r="H73" s="238"/>
      <c r="I73" s="238"/>
      <c r="J73" s="238"/>
      <c r="K73" s="238"/>
      <c r="L73" s="238"/>
      <c r="M73" s="239"/>
      <c r="N73" s="57"/>
      <c r="O73" s="65"/>
      <c r="P73" s="57"/>
      <c r="Q73" s="57"/>
      <c r="R73" s="57"/>
      <c r="S73" s="57"/>
      <c r="T73" s="57"/>
      <c r="U73" s="57"/>
      <c r="V73" s="57"/>
      <c r="W73" s="57"/>
      <c r="X73" s="57"/>
      <c r="Y73" s="57"/>
      <c r="Z73" s="70"/>
      <c r="AA73" s="67"/>
    </row>
    <row r="74" spans="2:27" x14ac:dyDescent="0.25">
      <c r="B74" s="225"/>
      <c r="C74" s="16"/>
      <c r="D74" s="237"/>
      <c r="E74" s="238"/>
      <c r="F74" s="238"/>
      <c r="G74" s="238"/>
      <c r="H74" s="238"/>
      <c r="I74" s="238"/>
      <c r="J74" s="238"/>
      <c r="K74" s="238"/>
      <c r="L74" s="238"/>
      <c r="M74" s="239"/>
      <c r="N74" s="57"/>
      <c r="O74" s="65"/>
      <c r="P74" s="57"/>
      <c r="Q74" s="57"/>
      <c r="R74" s="57"/>
      <c r="S74" s="57"/>
      <c r="T74" s="57"/>
      <c r="U74" s="57"/>
      <c r="V74" s="57"/>
      <c r="W74" s="57"/>
      <c r="X74" s="57"/>
      <c r="Y74" s="57"/>
      <c r="Z74" s="70"/>
      <c r="AA74" s="67"/>
    </row>
    <row r="75" spans="2:27" x14ac:dyDescent="0.25">
      <c r="B75" s="226"/>
      <c r="C75" s="16"/>
      <c r="D75" s="240"/>
      <c r="E75" s="241"/>
      <c r="F75" s="241"/>
      <c r="G75" s="241"/>
      <c r="H75" s="241"/>
      <c r="I75" s="241"/>
      <c r="J75" s="241"/>
      <c r="K75" s="241"/>
      <c r="L75" s="241"/>
      <c r="M75" s="242"/>
      <c r="N75" s="57"/>
      <c r="O75" s="65"/>
      <c r="P75" s="57"/>
      <c r="Q75" s="57"/>
      <c r="R75" s="57"/>
      <c r="S75" s="57"/>
      <c r="T75" s="57"/>
      <c r="U75" s="57"/>
      <c r="V75" s="57"/>
      <c r="W75" s="57"/>
      <c r="X75" s="57"/>
      <c r="Y75" s="57"/>
      <c r="Z75" s="70"/>
      <c r="AA75" s="67"/>
    </row>
    <row r="76" spans="2:27" ht="22.9" customHeight="1" x14ac:dyDescent="0.25">
      <c r="B76" s="227" t="s">
        <v>401</v>
      </c>
      <c r="C76" s="228"/>
      <c r="D76" s="228"/>
      <c r="E76" s="228"/>
      <c r="F76" s="228"/>
      <c r="G76" s="228"/>
      <c r="H76" s="228"/>
      <c r="I76" s="228"/>
      <c r="J76" s="228"/>
      <c r="K76" s="228"/>
      <c r="L76" s="228"/>
      <c r="M76" s="229"/>
      <c r="N76" s="61">
        <f>SUM(N60:N75)</f>
        <v>0</v>
      </c>
      <c r="O76" s="66">
        <f>SUM(O60:O75)</f>
        <v>1165.9190556000001</v>
      </c>
      <c r="P76" s="57"/>
      <c r="Q76" s="57"/>
      <c r="R76" s="57"/>
      <c r="S76" s="57"/>
      <c r="T76" s="57"/>
      <c r="U76" s="57"/>
      <c r="V76" s="57"/>
      <c r="W76" s="57"/>
      <c r="X76" s="57"/>
      <c r="Y76" s="57"/>
      <c r="Z76" s="21">
        <f>SUM(Z60:Z75)</f>
        <v>0</v>
      </c>
      <c r="AA76" s="66">
        <f>SUM(AA60:AA75)</f>
        <v>1165.4100556000001</v>
      </c>
    </row>
    <row r="77" spans="2:27" ht="22.9" customHeight="1" x14ac:dyDescent="0.25">
      <c r="B77" s="55"/>
      <c r="C77" s="55"/>
      <c r="D77" s="55"/>
      <c r="E77" s="55"/>
      <c r="F77" s="55"/>
      <c r="G77" s="55"/>
      <c r="H77" s="55"/>
      <c r="I77" s="55"/>
      <c r="J77" s="55"/>
      <c r="K77" s="55"/>
      <c r="L77" s="55"/>
      <c r="M77" s="55"/>
      <c r="N77" s="50"/>
      <c r="O77" s="50"/>
      <c r="P77" s="50"/>
      <c r="Q77" s="50"/>
      <c r="R77" s="50"/>
      <c r="S77" s="50"/>
      <c r="T77" s="50"/>
      <c r="U77" s="50"/>
      <c r="V77" s="50"/>
      <c r="W77" s="50"/>
      <c r="X77" s="50"/>
      <c r="Y77" s="50"/>
      <c r="Z77" s="50"/>
      <c r="AA77" s="50"/>
    </row>
    <row r="78" spans="2:27" ht="22.9" customHeight="1" x14ac:dyDescent="0.25">
      <c r="B78" s="227" t="s">
        <v>336</v>
      </c>
      <c r="C78" s="228"/>
      <c r="D78" s="228"/>
      <c r="E78" s="228"/>
      <c r="F78" s="228"/>
      <c r="G78" s="228"/>
      <c r="H78" s="228"/>
      <c r="I78" s="228"/>
      <c r="J78" s="228"/>
      <c r="K78" s="228"/>
      <c r="L78" s="228"/>
      <c r="M78" s="229"/>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05" t="s">
        <v>310</v>
      </c>
      <c r="C80" s="206"/>
      <c r="D80" s="206"/>
      <c r="E80" s="206"/>
      <c r="F80" s="206"/>
      <c r="G80" s="206"/>
      <c r="H80" s="206"/>
      <c r="I80" s="206"/>
      <c r="J80" s="206"/>
      <c r="K80" s="206"/>
      <c r="L80" s="206"/>
      <c r="M80" s="207"/>
      <c r="N80" s="61">
        <f>N78+N58+N47</f>
        <v>0</v>
      </c>
      <c r="O80" s="66">
        <f>O78+O76+O47+O58</f>
        <v>1165.9190556000001</v>
      </c>
      <c r="P80" s="61">
        <f>P78+P58+P47</f>
        <v>172924.64</v>
      </c>
      <c r="Q80" s="66">
        <f>Q78+Q47+Q58</f>
        <v>1031</v>
      </c>
      <c r="R80" s="61">
        <f>R78+R58+R47</f>
        <v>469776.01401916309</v>
      </c>
      <c r="S80" s="66">
        <f>S78+S47+S58</f>
        <v>1657.27288410813</v>
      </c>
      <c r="T80" s="61">
        <f>T78+T58+T47</f>
        <v>505685.77316423313</v>
      </c>
      <c r="U80" s="66">
        <f>U78+U47+U58</f>
        <v>1385.0799935154839</v>
      </c>
      <c r="V80" s="61">
        <f>V78+V58+V47</f>
        <v>493661.07361290831</v>
      </c>
      <c r="W80" s="66">
        <f>W78+W47+W58</f>
        <v>1339.1304087405351</v>
      </c>
      <c r="X80" s="61">
        <f>X78+X58+X47</f>
        <v>494112.49624428106</v>
      </c>
      <c r="Y80" s="66">
        <f>Y78+Y47+Y58</f>
        <v>1342.1058487405353</v>
      </c>
      <c r="Z80" s="142">
        <f>Z78+Z58+Z47</f>
        <v>2136159.9970405856</v>
      </c>
      <c r="AA80" s="142">
        <f>AA78+AA76+AA47+AA58</f>
        <v>7919.9991907046842</v>
      </c>
    </row>
    <row r="82" spans="2:25" ht="23.45" customHeight="1" x14ac:dyDescent="0.25">
      <c r="B82" s="205" t="s">
        <v>354</v>
      </c>
      <c r="C82" s="206"/>
      <c r="D82" s="206"/>
      <c r="E82" s="206"/>
      <c r="F82" s="206"/>
      <c r="G82" s="206"/>
      <c r="H82" s="206"/>
      <c r="I82" s="206"/>
      <c r="J82" s="206"/>
      <c r="K82" s="206"/>
      <c r="L82" s="206"/>
      <c r="M82" s="207"/>
      <c r="O82" s="71" t="str">
        <f>IF('C. CDM Plan Summary'!$E5=0,"",IF((O80-O78)/'C. CDM Plan Summary'!$E5&gt;0.083,"True","False"))</f>
        <v>True</v>
      </c>
      <c r="Q82" s="71" t="str">
        <f>IF('C. CDM Plan Summary'!$E5=0,"",IF((Q80-Q78)/'C. CDM Plan Summary'!$E5&gt;0.083,"True","False"))</f>
        <v>True</v>
      </c>
      <c r="S82" s="71" t="str">
        <f>IF('C. CDM Plan Summary'!$E5=0,"",IF((S80-S78)/'C. CDM Plan Summary'!$E5&gt;0.083,"True","False"))</f>
        <v>True</v>
      </c>
      <c r="U82" s="71" t="str">
        <f>IF('C. CDM Plan Summary'!$E5=0,"",IF((U80-U78)/'C. CDM Plan Summary'!$E5&gt;0.083,"True","False"))</f>
        <v>True</v>
      </c>
      <c r="W82" s="71" t="str">
        <f>IF('C. CDM Plan Summary'!$E5=0,"",IF((W80-W78)/'C. CDM Plan Summary'!$E5&gt;0.083,"True","False"))</f>
        <v>True</v>
      </c>
      <c r="Y82" s="71" t="str">
        <f>IF('C. CDM Plan Summary'!$E5=0,"",IF((Y80-Y78)/'C. CDM Plan Summary'!$E5&gt;0.083,"True","False"))</f>
        <v>True</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B123" s="3" t="s">
        <v>532</v>
      </c>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B138" s="3" t="s">
        <v>522</v>
      </c>
      <c r="D138" s="126"/>
    </row>
    <row r="139" spans="2:4" x14ac:dyDescent="0.25">
      <c r="B139" s="3" t="s">
        <v>529</v>
      </c>
    </row>
  </sheetData>
  <sheetProtection formatCells="0" insertColumns="0" insertRows="0" insertHyperlinks="0" deleteColumns="0" deleteRows="0" sort="0" autoFilter="0"/>
  <sortState ref="B101:B117">
    <sortCondition ref="B101:B117"/>
  </sortState>
  <dataConsolidate/>
  <mergeCells count="40">
    <mergeCell ref="V13:W14"/>
    <mergeCell ref="B2:E2"/>
    <mergeCell ref="B3:L3"/>
    <mergeCell ref="C4:L4"/>
    <mergeCell ref="M4:V4"/>
    <mergeCell ref="C5:L5"/>
    <mergeCell ref="M5:V5"/>
    <mergeCell ref="J14:J15"/>
    <mergeCell ref="D60:M7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B82:M82"/>
    <mergeCell ref="K14:K15"/>
    <mergeCell ref="L14:L15"/>
    <mergeCell ref="X13:Y14"/>
    <mergeCell ref="Z13:AA14"/>
    <mergeCell ref="B80:M80"/>
    <mergeCell ref="B58:M58"/>
    <mergeCell ref="B49:B57"/>
    <mergeCell ref="B60:B75"/>
    <mergeCell ref="M14:M15"/>
    <mergeCell ref="B16:B46"/>
    <mergeCell ref="B76:M76"/>
    <mergeCell ref="B78:M78"/>
    <mergeCell ref="G14:G15"/>
    <mergeCell ref="H14:H15"/>
    <mergeCell ref="I14:I15"/>
  </mergeCells>
  <conditionalFormatting sqref="O82 Q82 S82 U82 W82 Y82">
    <cfRule type="containsText" dxfId="79" priority="15" operator="containsText" text="TRUE">
      <formula>NOT(ISERROR(SEARCH("TRUE",O82)))</formula>
    </cfRule>
    <cfRule type="containsText" dxfId="78" priority="16" operator="containsText" text="FALSE">
      <formula>NOT(ISERROR(SEARCH("FALSE",O82)))</formula>
    </cfRule>
  </conditionalFormatting>
  <dataValidations xWindow="206" yWindow="669"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49:M57 G16:M46">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proposed Program or Pilot name for which a business case has not been approved by the IESO and being considered by the LDC._x000a_" sqref="E12:E15"/>
    <dataValidation allowBlank="1" showInputMessage="1" showErrorMessage="1" promptTitle="Criteria" prompt="Input estimated start date of Program (e.g., 01-Jan-2016)" sqref="F12:F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49 C16:C46">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9"/>
  <sheetViews>
    <sheetView showGridLines="0" topLeftCell="A7" zoomScale="80" zoomScaleNormal="80" workbookViewId="0">
      <selection activeCell="F22" sqref="F22:F24"/>
    </sheetView>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19.14062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67"/>
      <c r="C2" s="267"/>
      <c r="D2" s="267"/>
      <c r="E2" s="267"/>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68" t="s">
        <v>305</v>
      </c>
      <c r="C3" s="269"/>
      <c r="D3" s="269"/>
      <c r="E3" s="269"/>
      <c r="F3" s="269"/>
      <c r="G3" s="269"/>
      <c r="H3" s="269"/>
      <c r="I3" s="269"/>
      <c r="J3" s="269"/>
      <c r="K3" s="269"/>
      <c r="L3" s="270"/>
      <c r="M3" s="102"/>
      <c r="N3" s="102"/>
      <c r="O3" s="102"/>
      <c r="P3" s="102"/>
      <c r="Q3" s="102"/>
      <c r="R3" s="102"/>
      <c r="S3" s="102"/>
      <c r="T3" s="102"/>
      <c r="U3" s="102"/>
      <c r="V3" s="102"/>
      <c r="W3" s="102"/>
      <c r="X3" s="102"/>
      <c r="Y3" s="102"/>
      <c r="Z3" s="102"/>
      <c r="AA3" s="102"/>
    </row>
    <row r="4" spans="1:27" ht="27.6" customHeight="1" x14ac:dyDescent="0.25">
      <c r="A4" s="102"/>
      <c r="B4" s="106" t="s">
        <v>323</v>
      </c>
      <c r="C4" s="271" t="s">
        <v>384</v>
      </c>
      <c r="D4" s="272"/>
      <c r="E4" s="272"/>
      <c r="F4" s="272"/>
      <c r="G4" s="272"/>
      <c r="H4" s="272"/>
      <c r="I4" s="272"/>
      <c r="J4" s="272"/>
      <c r="K4" s="272"/>
      <c r="L4" s="273"/>
      <c r="M4" s="274"/>
      <c r="N4" s="275"/>
      <c r="O4" s="275"/>
      <c r="P4" s="275"/>
      <c r="Q4" s="275"/>
      <c r="R4" s="275"/>
      <c r="S4" s="275"/>
      <c r="T4" s="275"/>
      <c r="U4" s="275"/>
      <c r="V4" s="275"/>
      <c r="W4" s="102"/>
      <c r="X4" s="102"/>
      <c r="Y4" s="102"/>
      <c r="Z4" s="102"/>
      <c r="AA4" s="102"/>
    </row>
    <row r="5" spans="1:27" ht="43.9" customHeight="1" x14ac:dyDescent="0.25">
      <c r="A5" s="102"/>
      <c r="B5" s="106" t="s">
        <v>324</v>
      </c>
      <c r="C5" s="272" t="s">
        <v>386</v>
      </c>
      <c r="D5" s="272"/>
      <c r="E5" s="272"/>
      <c r="F5" s="272"/>
      <c r="G5" s="272"/>
      <c r="H5" s="272"/>
      <c r="I5" s="272"/>
      <c r="J5" s="272"/>
      <c r="K5" s="272"/>
      <c r="L5" s="273"/>
      <c r="M5" s="274"/>
      <c r="N5" s="275"/>
      <c r="O5" s="275"/>
      <c r="P5" s="275"/>
      <c r="Q5" s="275"/>
      <c r="R5" s="275"/>
      <c r="S5" s="275"/>
      <c r="T5" s="275"/>
      <c r="U5" s="275"/>
      <c r="V5" s="275"/>
      <c r="W5" s="102"/>
      <c r="X5" s="102"/>
      <c r="Y5" s="102"/>
      <c r="Z5" s="102"/>
      <c r="AA5" s="102"/>
    </row>
    <row r="6" spans="1:27" ht="55.9" customHeight="1" x14ac:dyDescent="0.25">
      <c r="A6" s="102"/>
      <c r="B6" s="107" t="s">
        <v>325</v>
      </c>
      <c r="C6" s="243" t="s">
        <v>387</v>
      </c>
      <c r="D6" s="244"/>
      <c r="E6" s="244"/>
      <c r="F6" s="244"/>
      <c r="G6" s="244"/>
      <c r="H6" s="244"/>
      <c r="I6" s="244"/>
      <c r="J6" s="244"/>
      <c r="K6" s="244"/>
      <c r="L6" s="245"/>
      <c r="M6" s="246"/>
      <c r="N6" s="247"/>
      <c r="O6" s="247"/>
      <c r="P6" s="247"/>
      <c r="Q6" s="247"/>
      <c r="R6" s="247"/>
      <c r="S6" s="247"/>
      <c r="T6" s="247"/>
      <c r="U6" s="247"/>
      <c r="V6" s="247"/>
      <c r="W6" s="102"/>
      <c r="X6" s="102"/>
      <c r="Y6" s="102"/>
      <c r="Z6" s="102"/>
      <c r="AA6" s="102"/>
    </row>
    <row r="7" spans="1:27" ht="41.45" customHeight="1" x14ac:dyDescent="0.25">
      <c r="A7" s="102"/>
      <c r="B7" s="107" t="s">
        <v>337</v>
      </c>
      <c r="C7" s="248" t="s">
        <v>504</v>
      </c>
      <c r="D7" s="249"/>
      <c r="E7" s="249"/>
      <c r="F7" s="249"/>
      <c r="G7" s="249"/>
      <c r="H7" s="249"/>
      <c r="I7" s="249"/>
      <c r="J7" s="249"/>
      <c r="K7" s="249"/>
      <c r="L7" s="250"/>
      <c r="M7" s="122"/>
      <c r="N7" s="123"/>
      <c r="O7" s="123"/>
      <c r="P7" s="123"/>
      <c r="Q7" s="123"/>
      <c r="R7" s="123"/>
      <c r="S7" s="123"/>
      <c r="T7" s="123"/>
      <c r="U7" s="123"/>
      <c r="V7" s="123"/>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441</v>
      </c>
      <c r="C9" s="79" t="str">
        <f>IF('A. General Information'!D13="","",'A. General Information'!D13)</f>
        <v>Cooperative Hydro Embrun Inc.</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51" t="s">
        <v>306</v>
      </c>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row>
    <row r="12" spans="1:27" ht="34.15" customHeight="1" x14ac:dyDescent="0.25">
      <c r="A12" s="102"/>
      <c r="B12" s="253" t="s">
        <v>10</v>
      </c>
      <c r="C12" s="256" t="s">
        <v>495</v>
      </c>
      <c r="D12" s="256" t="s">
        <v>496</v>
      </c>
      <c r="E12" s="256" t="s">
        <v>497</v>
      </c>
      <c r="F12" s="256" t="s">
        <v>451</v>
      </c>
      <c r="G12" s="253" t="s">
        <v>356</v>
      </c>
      <c r="H12" s="259"/>
      <c r="I12" s="259"/>
      <c r="J12" s="259"/>
      <c r="K12" s="259"/>
      <c r="L12" s="259"/>
      <c r="M12" s="260"/>
      <c r="N12" s="263" t="s">
        <v>388</v>
      </c>
      <c r="O12" s="264"/>
      <c r="P12" s="264"/>
      <c r="Q12" s="264"/>
      <c r="R12" s="264"/>
      <c r="S12" s="264"/>
      <c r="T12" s="264"/>
      <c r="U12" s="264"/>
      <c r="V12" s="264"/>
      <c r="W12" s="264"/>
      <c r="X12" s="264"/>
      <c r="Y12" s="264"/>
      <c r="Z12" s="264"/>
      <c r="AA12" s="264"/>
    </row>
    <row r="13" spans="1:27" ht="67.900000000000006" customHeight="1" x14ac:dyDescent="0.25">
      <c r="A13" s="102"/>
      <c r="B13" s="254"/>
      <c r="C13" s="257"/>
      <c r="D13" s="257"/>
      <c r="E13" s="257"/>
      <c r="F13" s="257"/>
      <c r="G13" s="255"/>
      <c r="H13" s="261"/>
      <c r="I13" s="261"/>
      <c r="J13" s="261"/>
      <c r="K13" s="261"/>
      <c r="L13" s="261"/>
      <c r="M13" s="262"/>
      <c r="N13" s="210">
        <v>2015</v>
      </c>
      <c r="O13" s="211"/>
      <c r="P13" s="265">
        <v>2016</v>
      </c>
      <c r="Q13" s="265"/>
      <c r="R13" s="210">
        <v>2017</v>
      </c>
      <c r="S13" s="211"/>
      <c r="T13" s="210">
        <v>2018</v>
      </c>
      <c r="U13" s="211"/>
      <c r="V13" s="210">
        <v>2019</v>
      </c>
      <c r="W13" s="211"/>
      <c r="X13" s="210">
        <v>2020</v>
      </c>
      <c r="Y13" s="211"/>
      <c r="Z13" s="214" t="s">
        <v>19</v>
      </c>
      <c r="AA13" s="215"/>
    </row>
    <row r="14" spans="1:27" ht="42" customHeight="1" x14ac:dyDescent="0.25">
      <c r="A14" s="102"/>
      <c r="B14" s="254"/>
      <c r="C14" s="257"/>
      <c r="D14" s="257"/>
      <c r="E14" s="257"/>
      <c r="F14" s="257"/>
      <c r="G14" s="230" t="s">
        <v>12</v>
      </c>
      <c r="H14" s="232" t="s">
        <v>13</v>
      </c>
      <c r="I14" s="230" t="s">
        <v>14</v>
      </c>
      <c r="J14" s="208" t="s">
        <v>353</v>
      </c>
      <c r="K14" s="208" t="s">
        <v>16</v>
      </c>
      <c r="L14" s="208" t="s">
        <v>351</v>
      </c>
      <c r="M14" s="208" t="s">
        <v>17</v>
      </c>
      <c r="N14" s="212"/>
      <c r="O14" s="213"/>
      <c r="P14" s="266"/>
      <c r="Q14" s="266"/>
      <c r="R14" s="212"/>
      <c r="S14" s="213"/>
      <c r="T14" s="212"/>
      <c r="U14" s="213"/>
      <c r="V14" s="212"/>
      <c r="W14" s="213"/>
      <c r="X14" s="212"/>
      <c r="Y14" s="213"/>
      <c r="Z14" s="216"/>
      <c r="AA14" s="217"/>
    </row>
    <row r="15" spans="1:27" ht="78" customHeight="1" x14ac:dyDescent="0.25">
      <c r="A15" s="102"/>
      <c r="B15" s="255"/>
      <c r="C15" s="258"/>
      <c r="D15" s="258"/>
      <c r="E15" s="258"/>
      <c r="F15" s="258"/>
      <c r="G15" s="231"/>
      <c r="H15" s="233"/>
      <c r="I15" s="231"/>
      <c r="J15" s="209"/>
      <c r="K15" s="209"/>
      <c r="L15" s="209"/>
      <c r="M15" s="209"/>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21" t="s">
        <v>300</v>
      </c>
      <c r="C16" s="16" t="s">
        <v>264</v>
      </c>
      <c r="D16" s="56"/>
      <c r="E16" s="56"/>
      <c r="F16" s="119">
        <v>42370</v>
      </c>
      <c r="G16" s="48"/>
      <c r="H16" s="48"/>
      <c r="I16" s="48" t="s">
        <v>296</v>
      </c>
      <c r="J16" s="48" t="s">
        <v>296</v>
      </c>
      <c r="K16" s="48" t="s">
        <v>296</v>
      </c>
      <c r="L16" s="48" t="s">
        <v>296</v>
      </c>
      <c r="M16" s="48" t="s">
        <v>296</v>
      </c>
      <c r="N16" s="64">
        <v>0</v>
      </c>
      <c r="O16" s="65">
        <v>0</v>
      </c>
      <c r="P16" s="64">
        <v>11420</v>
      </c>
      <c r="Q16" s="65">
        <v>529</v>
      </c>
      <c r="R16" s="64">
        <v>104814.75</v>
      </c>
      <c r="S16" s="65">
        <v>153.72450000000001</v>
      </c>
      <c r="T16" s="64">
        <v>42366.86</v>
      </c>
      <c r="U16" s="65">
        <v>120</v>
      </c>
      <c r="V16" s="64">
        <v>26942.95</v>
      </c>
      <c r="W16" s="65">
        <v>88</v>
      </c>
      <c r="X16" s="64">
        <v>25245.69</v>
      </c>
      <c r="Y16" s="65">
        <v>78</v>
      </c>
      <c r="Z16" s="61">
        <f>IF(SUM(N16,P16,R16,T16,V16,X16)=0,"",SUM(N16,P16,R16,T16,V16,X16))</f>
        <v>210790.25</v>
      </c>
      <c r="AA16" s="67">
        <f>SUM(Y16,W16,U16,S16,Q16,O16)</f>
        <v>968.72450000000003</v>
      </c>
    </row>
    <row r="17" spans="2:27" ht="14.45" customHeight="1" x14ac:dyDescent="0.25">
      <c r="B17" s="222"/>
      <c r="C17" s="16" t="s">
        <v>522</v>
      </c>
      <c r="D17" s="56" t="s">
        <v>355</v>
      </c>
      <c r="E17" s="56"/>
      <c r="F17" s="119">
        <v>42658</v>
      </c>
      <c r="G17" s="48"/>
      <c r="H17" s="48"/>
      <c r="I17" s="48" t="s">
        <v>296</v>
      </c>
      <c r="J17" s="48"/>
      <c r="K17" s="48"/>
      <c r="L17" s="48"/>
      <c r="M17" s="48"/>
      <c r="N17" s="64">
        <v>0</v>
      </c>
      <c r="O17" s="65">
        <v>0</v>
      </c>
      <c r="P17" s="64">
        <v>4720</v>
      </c>
      <c r="Q17" s="65">
        <v>0</v>
      </c>
      <c r="R17" s="64">
        <v>23828</v>
      </c>
      <c r="S17" s="65">
        <v>80.336160000000007</v>
      </c>
      <c r="T17" s="64">
        <v>23543.873577945473</v>
      </c>
      <c r="U17" s="65">
        <v>40.299999999999997</v>
      </c>
      <c r="V17" s="64">
        <v>26008.517145673879</v>
      </c>
      <c r="W17" s="65">
        <v>50.3</v>
      </c>
      <c r="X17" s="64">
        <v>25018.365719944792</v>
      </c>
      <c r="Y17" s="65">
        <v>50.34</v>
      </c>
      <c r="Z17" s="61">
        <f t="shared" ref="Z17:Z46" si="0">IF(SUM(N17,P17,R17,T17,V17,X17)=0,"",SUM(N17,P17,R17,T17,V17,X17))</f>
        <v>103118.75644356414</v>
      </c>
      <c r="AA17" s="67">
        <f t="shared" ref="AA17:AA33" si="1">SUM(Y17,W17,U17,S17,Q17,O17)</f>
        <v>221.27616</v>
      </c>
    </row>
    <row r="18" spans="2:27" x14ac:dyDescent="0.25">
      <c r="B18" s="222"/>
      <c r="C18" s="16" t="s">
        <v>418</v>
      </c>
      <c r="D18" s="56"/>
      <c r="E18" s="56"/>
      <c r="F18" s="119">
        <v>42370</v>
      </c>
      <c r="G18" s="48"/>
      <c r="H18" s="48"/>
      <c r="I18" s="48"/>
      <c r="J18" s="48" t="s">
        <v>296</v>
      </c>
      <c r="K18" s="48" t="s">
        <v>296</v>
      </c>
      <c r="L18" s="48" t="s">
        <v>296</v>
      </c>
      <c r="M18" s="48" t="s">
        <v>296</v>
      </c>
      <c r="N18" s="64">
        <v>0</v>
      </c>
      <c r="O18" s="65">
        <v>0</v>
      </c>
      <c r="P18" s="64">
        <v>1200</v>
      </c>
      <c r="Q18" s="65">
        <v>2.4</v>
      </c>
      <c r="R18" s="64">
        <v>1</v>
      </c>
      <c r="S18" s="65">
        <v>0.1</v>
      </c>
      <c r="T18" s="64">
        <v>5000</v>
      </c>
      <c r="U18" s="65">
        <v>30</v>
      </c>
      <c r="V18" s="64">
        <v>1</v>
      </c>
      <c r="W18" s="65">
        <v>0.1</v>
      </c>
      <c r="X18" s="64">
        <v>3700</v>
      </c>
      <c r="Y18" s="65">
        <v>30</v>
      </c>
      <c r="Z18" s="61">
        <f t="shared" si="0"/>
        <v>9902</v>
      </c>
      <c r="AA18" s="67">
        <f>SUM(Y18,W18,U18,S18)</f>
        <v>60.2</v>
      </c>
    </row>
    <row r="19" spans="2:27" ht="28.5" x14ac:dyDescent="0.25">
      <c r="B19" s="222"/>
      <c r="C19" s="16" t="s">
        <v>266</v>
      </c>
      <c r="D19" s="56"/>
      <c r="E19" s="56"/>
      <c r="F19" s="119">
        <v>42736</v>
      </c>
      <c r="G19" s="48"/>
      <c r="H19" s="48"/>
      <c r="I19" s="48" t="s">
        <v>296</v>
      </c>
      <c r="J19" s="48" t="s">
        <v>296</v>
      </c>
      <c r="K19" s="48" t="s">
        <v>296</v>
      </c>
      <c r="L19" s="48" t="s">
        <v>296</v>
      </c>
      <c r="M19" s="48" t="s">
        <v>296</v>
      </c>
      <c r="N19" s="64">
        <v>0</v>
      </c>
      <c r="O19" s="65">
        <v>0</v>
      </c>
      <c r="P19" s="64">
        <v>0</v>
      </c>
      <c r="Q19" s="65">
        <v>0</v>
      </c>
      <c r="R19" s="64">
        <v>1</v>
      </c>
      <c r="S19" s="65">
        <v>0.1</v>
      </c>
      <c r="T19" s="64">
        <v>1</v>
      </c>
      <c r="U19" s="65">
        <v>0.1</v>
      </c>
      <c r="V19" s="64">
        <v>1</v>
      </c>
      <c r="W19" s="65">
        <v>0.1</v>
      </c>
      <c r="X19" s="64">
        <v>1</v>
      </c>
      <c r="Y19" s="65">
        <v>0.1</v>
      </c>
      <c r="Z19" s="61">
        <f t="shared" si="0"/>
        <v>4</v>
      </c>
      <c r="AA19" s="67">
        <f t="shared" si="1"/>
        <v>0.4</v>
      </c>
    </row>
    <row r="20" spans="2:27" x14ac:dyDescent="0.25">
      <c r="B20" s="222"/>
      <c r="C20" s="16" t="s">
        <v>415</v>
      </c>
      <c r="D20" s="56"/>
      <c r="E20" s="56"/>
      <c r="F20" s="119">
        <v>42370</v>
      </c>
      <c r="G20" s="48"/>
      <c r="H20" s="48"/>
      <c r="I20" s="48" t="s">
        <v>296</v>
      </c>
      <c r="J20" s="48" t="s">
        <v>296</v>
      </c>
      <c r="K20" s="48" t="s">
        <v>296</v>
      </c>
      <c r="L20" s="48" t="s">
        <v>296</v>
      </c>
      <c r="M20" s="48" t="s">
        <v>296</v>
      </c>
      <c r="N20" s="64">
        <v>0</v>
      </c>
      <c r="O20" s="65">
        <v>0</v>
      </c>
      <c r="P20" s="64">
        <v>500</v>
      </c>
      <c r="Q20" s="65">
        <v>0</v>
      </c>
      <c r="R20" s="64">
        <v>6000</v>
      </c>
      <c r="S20" s="65">
        <v>12</v>
      </c>
      <c r="T20" s="64">
        <v>1</v>
      </c>
      <c r="U20" s="65">
        <v>0.1</v>
      </c>
      <c r="V20" s="64">
        <v>1</v>
      </c>
      <c r="W20" s="65">
        <v>0.1</v>
      </c>
      <c r="X20" s="64">
        <v>7500</v>
      </c>
      <c r="Y20" s="65">
        <v>12</v>
      </c>
      <c r="Z20" s="61">
        <f t="shared" si="0"/>
        <v>14002</v>
      </c>
      <c r="AA20" s="67">
        <f>SUM(Y20,W20,U20,S20)</f>
        <v>24.2</v>
      </c>
    </row>
    <row r="21" spans="2:27" ht="28.5" x14ac:dyDescent="0.25">
      <c r="B21" s="222"/>
      <c r="C21" s="16" t="s">
        <v>428</v>
      </c>
      <c r="D21" s="56"/>
      <c r="E21" s="56"/>
      <c r="F21" s="119">
        <v>42658</v>
      </c>
      <c r="G21" s="48"/>
      <c r="H21" s="48"/>
      <c r="I21" s="48"/>
      <c r="J21" s="48"/>
      <c r="K21" s="48"/>
      <c r="L21" s="48"/>
      <c r="M21" s="48" t="s">
        <v>296</v>
      </c>
      <c r="N21" s="64">
        <v>0</v>
      </c>
      <c r="O21" s="65">
        <v>0</v>
      </c>
      <c r="P21" s="64">
        <v>0</v>
      </c>
      <c r="Q21" s="65">
        <v>0</v>
      </c>
      <c r="R21" s="64">
        <v>1</v>
      </c>
      <c r="S21" s="65">
        <v>0.1</v>
      </c>
      <c r="T21" s="64">
        <v>1</v>
      </c>
      <c r="U21" s="65">
        <v>0.1</v>
      </c>
      <c r="V21" s="64">
        <v>1</v>
      </c>
      <c r="W21" s="65">
        <v>0.1</v>
      </c>
      <c r="X21" s="64">
        <v>1</v>
      </c>
      <c r="Y21" s="65">
        <v>0.1</v>
      </c>
      <c r="Z21" s="61">
        <f t="shared" si="0"/>
        <v>4</v>
      </c>
      <c r="AA21" s="67">
        <f t="shared" si="1"/>
        <v>0.4</v>
      </c>
    </row>
    <row r="22" spans="2:27" ht="28.5" x14ac:dyDescent="0.25">
      <c r="B22" s="222"/>
      <c r="C22" s="16" t="s">
        <v>529</v>
      </c>
      <c r="D22" s="56"/>
      <c r="E22" s="56"/>
      <c r="F22" s="313">
        <v>42950</v>
      </c>
      <c r="G22" s="48"/>
      <c r="H22" s="48"/>
      <c r="I22" s="48" t="s">
        <v>296</v>
      </c>
      <c r="J22" s="48"/>
      <c r="K22" s="48"/>
      <c r="L22" s="48"/>
      <c r="M22" s="48"/>
      <c r="N22" s="64">
        <v>0</v>
      </c>
      <c r="O22" s="65">
        <v>0</v>
      </c>
      <c r="P22" s="64">
        <v>0</v>
      </c>
      <c r="Q22" s="65">
        <v>0</v>
      </c>
      <c r="R22" s="64">
        <v>2856.5098887250642</v>
      </c>
      <c r="S22" s="65">
        <v>3.4637580000000003</v>
      </c>
      <c r="T22" s="64">
        <v>6069.5296661751918</v>
      </c>
      <c r="U22" s="65">
        <v>10.391274000000001</v>
      </c>
      <c r="V22" s="64">
        <v>6569.5296661751918</v>
      </c>
      <c r="W22" s="65">
        <v>10.391274000000001</v>
      </c>
      <c r="X22" s="64">
        <v>6569.5296661751918</v>
      </c>
      <c r="Y22" s="65">
        <v>10.391274000000001</v>
      </c>
      <c r="Z22" s="61">
        <f t="shared" si="0"/>
        <v>22065.098887250642</v>
      </c>
      <c r="AA22" s="67">
        <f t="shared" si="1"/>
        <v>34.63758</v>
      </c>
    </row>
    <row r="23" spans="2:27" ht="28.5" x14ac:dyDescent="0.25">
      <c r="B23" s="222"/>
      <c r="C23" s="16" t="s">
        <v>450</v>
      </c>
      <c r="D23" s="56"/>
      <c r="E23" s="56"/>
      <c r="F23" s="313">
        <v>42950</v>
      </c>
      <c r="G23" s="48"/>
      <c r="H23" s="48"/>
      <c r="I23" s="48"/>
      <c r="J23" s="48" t="s">
        <v>296</v>
      </c>
      <c r="K23" s="48" t="s">
        <v>296</v>
      </c>
      <c r="L23" s="48" t="s">
        <v>296</v>
      </c>
      <c r="M23" s="48"/>
      <c r="N23" s="64">
        <v>0</v>
      </c>
      <c r="O23" s="65">
        <v>0</v>
      </c>
      <c r="P23" s="64">
        <v>0</v>
      </c>
      <c r="Q23" s="65">
        <v>0</v>
      </c>
      <c r="R23" s="64">
        <v>1</v>
      </c>
      <c r="S23" s="65">
        <v>9.7333333333333327E-2</v>
      </c>
      <c r="T23" s="64">
        <v>1</v>
      </c>
      <c r="U23" s="65">
        <v>9.7333333333333327E-2</v>
      </c>
      <c r="V23" s="64">
        <v>1</v>
      </c>
      <c r="W23" s="65">
        <v>9.7333333333333327E-2</v>
      </c>
      <c r="X23" s="64">
        <v>1</v>
      </c>
      <c r="Y23" s="65">
        <v>9.7333333333333327E-2</v>
      </c>
      <c r="Z23" s="61">
        <f t="shared" si="0"/>
        <v>4</v>
      </c>
      <c r="AA23" s="67">
        <f t="shared" si="1"/>
        <v>0.38933333333333331</v>
      </c>
    </row>
    <row r="24" spans="2:27" ht="28.5" x14ac:dyDescent="0.25">
      <c r="B24" s="222"/>
      <c r="C24" s="16" t="s">
        <v>419</v>
      </c>
      <c r="D24" s="56"/>
      <c r="E24" s="56"/>
      <c r="F24" s="313">
        <v>42950</v>
      </c>
      <c r="G24" s="48"/>
      <c r="H24" s="48"/>
      <c r="I24" s="48"/>
      <c r="J24" s="48"/>
      <c r="K24" s="48"/>
      <c r="L24" s="48"/>
      <c r="M24" s="48" t="s">
        <v>296</v>
      </c>
      <c r="N24" s="64">
        <v>0</v>
      </c>
      <c r="O24" s="65">
        <v>0</v>
      </c>
      <c r="P24" s="64">
        <v>0</v>
      </c>
      <c r="Q24" s="65">
        <v>0</v>
      </c>
      <c r="R24" s="64">
        <v>1</v>
      </c>
      <c r="S24" s="65">
        <v>9.7333333333333327E-2</v>
      </c>
      <c r="T24" s="64">
        <v>1</v>
      </c>
      <c r="U24" s="65">
        <v>9.7333333333333327E-2</v>
      </c>
      <c r="V24" s="64">
        <v>1</v>
      </c>
      <c r="W24" s="65">
        <v>9.7333333333333327E-2</v>
      </c>
      <c r="X24" s="64">
        <v>1</v>
      </c>
      <c r="Y24" s="65">
        <v>9.7333333333333327E-2</v>
      </c>
      <c r="Z24" s="61">
        <f t="shared" si="0"/>
        <v>4</v>
      </c>
      <c r="AA24" s="67">
        <f t="shared" si="1"/>
        <v>0.38933333333333331</v>
      </c>
    </row>
    <row r="25" spans="2:27" x14ac:dyDescent="0.25">
      <c r="B25" s="222"/>
      <c r="C25" s="16" t="s">
        <v>448</v>
      </c>
      <c r="D25" s="56"/>
      <c r="E25" s="56"/>
      <c r="F25" s="119">
        <v>42370</v>
      </c>
      <c r="G25" s="48" t="s">
        <v>296</v>
      </c>
      <c r="H25" s="48"/>
      <c r="I25" s="48"/>
      <c r="J25" s="48"/>
      <c r="K25" s="48"/>
      <c r="L25" s="48"/>
      <c r="M25" s="48"/>
      <c r="N25" s="64">
        <v>0</v>
      </c>
      <c r="O25" s="65">
        <v>0</v>
      </c>
      <c r="P25" s="64">
        <v>16671.89</v>
      </c>
      <c r="Q25" s="65">
        <v>78</v>
      </c>
      <c r="R25" s="64">
        <v>9981.4185684647309</v>
      </c>
      <c r="S25" s="65">
        <v>29.911500000000004</v>
      </c>
      <c r="T25" s="64">
        <v>9044.7095435684641</v>
      </c>
      <c r="U25" s="65">
        <v>19.899999999999999</v>
      </c>
      <c r="V25" s="64">
        <v>9044.7095435684641</v>
      </c>
      <c r="W25" s="65">
        <v>19.899999999999999</v>
      </c>
      <c r="X25" s="64">
        <v>9044.7095435684641</v>
      </c>
      <c r="Y25" s="65">
        <v>19.899999999999999</v>
      </c>
      <c r="Z25" s="61">
        <f t="shared" si="0"/>
        <v>53787.437199170119</v>
      </c>
      <c r="AA25" s="67">
        <f t="shared" si="1"/>
        <v>167.61150000000001</v>
      </c>
    </row>
    <row r="26" spans="2:27" x14ac:dyDescent="0.25">
      <c r="B26" s="222"/>
      <c r="C26" s="16" t="s">
        <v>295</v>
      </c>
      <c r="D26" s="56"/>
      <c r="E26" s="56"/>
      <c r="F26" s="119">
        <v>42370</v>
      </c>
      <c r="G26" s="48" t="s">
        <v>296</v>
      </c>
      <c r="H26" s="48" t="s">
        <v>296</v>
      </c>
      <c r="I26" s="48"/>
      <c r="J26" s="48"/>
      <c r="K26" s="48"/>
      <c r="L26" s="48"/>
      <c r="M26" s="48"/>
      <c r="N26" s="64">
        <v>0</v>
      </c>
      <c r="O26" s="65">
        <v>0</v>
      </c>
      <c r="P26" s="64">
        <v>3164</v>
      </c>
      <c r="Q26" s="65">
        <v>8</v>
      </c>
      <c r="R26" s="64">
        <v>5947.1414255777727</v>
      </c>
      <c r="S26" s="65">
        <v>7.8439508333084804</v>
      </c>
      <c r="T26" s="64">
        <v>7447.1414255777727</v>
      </c>
      <c r="U26" s="65">
        <v>7.8439508333084804</v>
      </c>
      <c r="V26" s="64">
        <v>7947.1414255777727</v>
      </c>
      <c r="W26" s="65">
        <v>7.8439508333084804</v>
      </c>
      <c r="X26" s="64">
        <v>7947.1414255777727</v>
      </c>
      <c r="Y26" s="65">
        <v>7.8439508333084804</v>
      </c>
      <c r="Z26" s="61">
        <f t="shared" si="0"/>
        <v>32452.565702311091</v>
      </c>
      <c r="AA26" s="67">
        <f t="shared" si="1"/>
        <v>39.375803333233918</v>
      </c>
    </row>
    <row r="27" spans="2:27" ht="28.5" x14ac:dyDescent="0.25">
      <c r="B27" s="222"/>
      <c r="C27" s="16" t="s">
        <v>429</v>
      </c>
      <c r="D27" s="56"/>
      <c r="E27" s="56"/>
      <c r="F27" s="119">
        <v>42370</v>
      </c>
      <c r="G27" s="48" t="s">
        <v>296</v>
      </c>
      <c r="H27" s="48"/>
      <c r="I27" s="48"/>
      <c r="J27" s="48"/>
      <c r="K27" s="48"/>
      <c r="L27" s="48"/>
      <c r="M27" s="48"/>
      <c r="N27" s="64">
        <v>0</v>
      </c>
      <c r="O27" s="65">
        <v>0</v>
      </c>
      <c r="P27" s="64">
        <v>19800</v>
      </c>
      <c r="Q27" s="65">
        <v>53</v>
      </c>
      <c r="R27" s="64">
        <v>7965.2600000000011</v>
      </c>
      <c r="S27" s="65">
        <v>8.1690000000000023</v>
      </c>
      <c r="T27" s="64">
        <v>1</v>
      </c>
      <c r="U27" s="65">
        <v>0.1</v>
      </c>
      <c r="V27" s="64">
        <v>1</v>
      </c>
      <c r="W27" s="65">
        <v>0.1</v>
      </c>
      <c r="X27" s="64">
        <v>1</v>
      </c>
      <c r="Y27" s="65">
        <v>0.1</v>
      </c>
      <c r="Z27" s="61">
        <f t="shared" si="0"/>
        <v>27768.260000000002</v>
      </c>
      <c r="AA27" s="67">
        <f t="shared" si="1"/>
        <v>61.469000000000001</v>
      </c>
    </row>
    <row r="28" spans="2:27" ht="28.5" x14ac:dyDescent="0.25">
      <c r="B28" s="222"/>
      <c r="C28" s="16" t="s">
        <v>449</v>
      </c>
      <c r="D28" s="56"/>
      <c r="E28" s="56"/>
      <c r="F28" s="119">
        <v>42658</v>
      </c>
      <c r="G28" s="48" t="s">
        <v>296</v>
      </c>
      <c r="H28" s="48"/>
      <c r="I28" s="48"/>
      <c r="J28" s="48"/>
      <c r="K28" s="48"/>
      <c r="L28" s="48"/>
      <c r="M28" s="48"/>
      <c r="N28" s="64">
        <v>0</v>
      </c>
      <c r="O28" s="65">
        <v>0</v>
      </c>
      <c r="P28" s="64">
        <v>150</v>
      </c>
      <c r="Q28" s="65">
        <v>0</v>
      </c>
      <c r="R28" s="64">
        <v>1399.9999999999998</v>
      </c>
      <c r="S28" s="65">
        <v>1.8392174907219094</v>
      </c>
      <c r="T28" s="64">
        <v>2799.9999999999995</v>
      </c>
      <c r="U28" s="65">
        <v>3.6784349814438189</v>
      </c>
      <c r="V28" s="64">
        <v>4207.3399999999992</v>
      </c>
      <c r="W28" s="65">
        <v>5.5176524721657279</v>
      </c>
      <c r="X28" s="64">
        <v>7499.9999999999982</v>
      </c>
      <c r="Y28" s="65">
        <v>9.1960874536095467</v>
      </c>
      <c r="Z28" s="61">
        <f t="shared" si="0"/>
        <v>16057.339999999997</v>
      </c>
      <c r="AA28" s="67">
        <f t="shared" si="1"/>
        <v>20.231392397941004</v>
      </c>
    </row>
    <row r="29" spans="2:27" x14ac:dyDescent="0.25">
      <c r="B29" s="222"/>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22"/>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22"/>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ht="28.5" x14ac:dyDescent="0.25">
      <c r="B32" s="222"/>
      <c r="C32" s="16"/>
      <c r="D32" s="56"/>
      <c r="E32" s="56" t="s">
        <v>530</v>
      </c>
      <c r="F32" s="119">
        <v>43101</v>
      </c>
      <c r="G32" s="48"/>
      <c r="H32" s="48"/>
      <c r="I32" s="48" t="s">
        <v>296</v>
      </c>
      <c r="J32" s="48" t="s">
        <v>296</v>
      </c>
      <c r="K32" s="48" t="s">
        <v>296</v>
      </c>
      <c r="L32" s="48" t="s">
        <v>296</v>
      </c>
      <c r="M32" s="48" t="s">
        <v>296</v>
      </c>
      <c r="N32" s="64">
        <v>0</v>
      </c>
      <c r="O32" s="65">
        <v>0</v>
      </c>
      <c r="P32" s="64">
        <v>0</v>
      </c>
      <c r="Q32" s="65">
        <v>0</v>
      </c>
      <c r="R32" s="64">
        <v>0</v>
      </c>
      <c r="S32" s="65">
        <v>0</v>
      </c>
      <c r="T32" s="64">
        <v>7846.0531105163536</v>
      </c>
      <c r="U32" s="65">
        <v>16.768726000000008</v>
      </c>
      <c r="V32" s="64">
        <v>7846.0531105163536</v>
      </c>
      <c r="W32" s="65">
        <v>16.768726000000008</v>
      </c>
      <c r="X32" s="64">
        <v>8590.1299999999992</v>
      </c>
      <c r="Y32" s="65">
        <v>19.970726000000013</v>
      </c>
      <c r="Z32" s="61">
        <f t="shared" si="0"/>
        <v>24282.236221032705</v>
      </c>
      <c r="AA32" s="67">
        <f t="shared" si="1"/>
        <v>53.508178000000029</v>
      </c>
    </row>
    <row r="33" spans="2:27" ht="28.5" x14ac:dyDescent="0.25">
      <c r="B33" s="222"/>
      <c r="C33" s="16"/>
      <c r="D33" s="56"/>
      <c r="E33" s="56" t="s">
        <v>531</v>
      </c>
      <c r="F33" s="119">
        <v>43101</v>
      </c>
      <c r="G33" s="48" t="s">
        <v>296</v>
      </c>
      <c r="H33" s="48" t="s">
        <v>296</v>
      </c>
      <c r="I33" s="48"/>
      <c r="J33" s="48"/>
      <c r="K33" s="48"/>
      <c r="L33" s="48"/>
      <c r="M33" s="48"/>
      <c r="N33" s="64">
        <v>0</v>
      </c>
      <c r="O33" s="65">
        <v>0</v>
      </c>
      <c r="P33" s="64">
        <v>0</v>
      </c>
      <c r="Q33" s="65">
        <v>0</v>
      </c>
      <c r="R33" s="64">
        <v>0</v>
      </c>
      <c r="S33" s="65">
        <v>0</v>
      </c>
      <c r="T33" s="64">
        <v>3867.1237244897961</v>
      </c>
      <c r="U33" s="65">
        <v>5.3230000000000013</v>
      </c>
      <c r="V33" s="64">
        <v>3816.9642857142853</v>
      </c>
      <c r="W33" s="65">
        <v>5.18</v>
      </c>
      <c r="X33" s="64">
        <v>3816.9642857142853</v>
      </c>
      <c r="Y33" s="65">
        <v>5.18</v>
      </c>
      <c r="Z33" s="61">
        <f t="shared" si="0"/>
        <v>11501.052295918365</v>
      </c>
      <c r="AA33" s="67">
        <f t="shared" si="1"/>
        <v>15.683</v>
      </c>
    </row>
    <row r="34" spans="2:27" x14ac:dyDescent="0.25">
      <c r="B34" s="222"/>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22"/>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22"/>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22"/>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22"/>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22"/>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22"/>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22"/>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22"/>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22"/>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22"/>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22"/>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23"/>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57625.89</v>
      </c>
      <c r="Q47" s="66">
        <f t="shared" ref="Q47:AA47" si="2">SUM(Q16:Q46)</f>
        <v>670.4</v>
      </c>
      <c r="R47" s="61">
        <f>SUM(R16:R46)</f>
        <v>162798.07988276758</v>
      </c>
      <c r="S47" s="66">
        <f t="shared" si="2"/>
        <v>297.78275299069708</v>
      </c>
      <c r="T47" s="61">
        <f t="shared" si="2"/>
        <v>107991.29104827305</v>
      </c>
      <c r="U47" s="66">
        <f t="shared" si="2"/>
        <v>254.80005248141896</v>
      </c>
      <c r="V47" s="61">
        <f t="shared" si="2"/>
        <v>92390.205177225958</v>
      </c>
      <c r="W47" s="66">
        <f t="shared" si="2"/>
        <v>204.59626997214087</v>
      </c>
      <c r="X47" s="61">
        <f t="shared" si="2"/>
        <v>104937.53064098052</v>
      </c>
      <c r="Y47" s="66">
        <f t="shared" si="2"/>
        <v>243.31670495358469</v>
      </c>
      <c r="Z47" s="61">
        <f t="shared" si="2"/>
        <v>525742.99674924708</v>
      </c>
      <c r="AA47" s="66">
        <f t="shared" si="2"/>
        <v>1668.4957803978421</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21"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3">IF(SUM(N49,P49,R49,T49,V49,X49)=0,"",SUM(N49,P49,R49,T49,V49,X49))</f>
        <v/>
      </c>
      <c r="AA49" s="67"/>
    </row>
    <row r="50" spans="2:27" x14ac:dyDescent="0.25">
      <c r="B50" s="222"/>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3"/>
        <v/>
      </c>
      <c r="AA50" s="67"/>
    </row>
    <row r="51" spans="2:27" x14ac:dyDescent="0.25">
      <c r="B51" s="222"/>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3"/>
        <v/>
      </c>
      <c r="AA51" s="67"/>
    </row>
    <row r="52" spans="2:27" x14ac:dyDescent="0.25">
      <c r="B52" s="222"/>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3"/>
        <v/>
      </c>
      <c r="AA52" s="67"/>
    </row>
    <row r="53" spans="2:27" x14ac:dyDescent="0.25">
      <c r="B53" s="222"/>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3"/>
        <v/>
      </c>
      <c r="AA53" s="67"/>
    </row>
    <row r="54" spans="2:27" x14ac:dyDescent="0.25">
      <c r="B54" s="222"/>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3"/>
        <v/>
      </c>
      <c r="AA54" s="67"/>
    </row>
    <row r="55" spans="2:27" x14ac:dyDescent="0.25">
      <c r="B55" s="222"/>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3"/>
        <v/>
      </c>
      <c r="AA55" s="67"/>
    </row>
    <row r="56" spans="2:27" x14ac:dyDescent="0.25">
      <c r="B56" s="222"/>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3"/>
        <v/>
      </c>
      <c r="AA56" s="67"/>
    </row>
    <row r="57" spans="2:27" x14ac:dyDescent="0.25">
      <c r="B57" s="223"/>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3"/>
        <v/>
      </c>
      <c r="AA57" s="67"/>
    </row>
    <row r="58" spans="2:27" ht="22.9" customHeight="1" x14ac:dyDescent="0.25">
      <c r="B58" s="218" t="s">
        <v>309</v>
      </c>
      <c r="C58" s="219"/>
      <c r="D58" s="219"/>
      <c r="E58" s="219"/>
      <c r="F58" s="219"/>
      <c r="G58" s="219"/>
      <c r="H58" s="219"/>
      <c r="I58" s="219"/>
      <c r="J58" s="219"/>
      <c r="K58" s="219"/>
      <c r="L58" s="219"/>
      <c r="M58" s="220"/>
      <c r="N58" s="61">
        <f t="shared" ref="N58:AA58" si="4">SUM(N49:N57)</f>
        <v>0</v>
      </c>
      <c r="O58" s="66">
        <f t="shared" si="4"/>
        <v>0</v>
      </c>
      <c r="P58" s="61">
        <f t="shared" si="4"/>
        <v>0</v>
      </c>
      <c r="Q58" s="66">
        <f t="shared" si="4"/>
        <v>0</v>
      </c>
      <c r="R58" s="61">
        <f t="shared" si="4"/>
        <v>0</v>
      </c>
      <c r="S58" s="66">
        <f t="shared" si="4"/>
        <v>0</v>
      </c>
      <c r="T58" s="61">
        <f t="shared" si="4"/>
        <v>0</v>
      </c>
      <c r="U58" s="66">
        <f t="shared" si="4"/>
        <v>0</v>
      </c>
      <c r="V58" s="61">
        <f t="shared" si="4"/>
        <v>0</v>
      </c>
      <c r="W58" s="66">
        <f t="shared" si="4"/>
        <v>0</v>
      </c>
      <c r="X58" s="61">
        <f t="shared" si="4"/>
        <v>0</v>
      </c>
      <c r="Y58" s="66">
        <f t="shared" si="4"/>
        <v>0</v>
      </c>
      <c r="Z58" s="61">
        <f t="shared" si="4"/>
        <v>0</v>
      </c>
      <c r="AA58" s="66">
        <f t="shared" si="4"/>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24" t="s">
        <v>400</v>
      </c>
      <c r="C60" s="16" t="s">
        <v>421</v>
      </c>
      <c r="D60" s="234"/>
      <c r="E60" s="235"/>
      <c r="F60" s="235"/>
      <c r="G60" s="235"/>
      <c r="H60" s="235"/>
      <c r="I60" s="235"/>
      <c r="J60" s="235"/>
      <c r="K60" s="235"/>
      <c r="L60" s="235"/>
      <c r="M60" s="236"/>
      <c r="N60" s="57"/>
      <c r="O60" s="65">
        <v>24.816780000000001</v>
      </c>
      <c r="P60" s="57"/>
      <c r="Q60" s="57"/>
      <c r="R60" s="57"/>
      <c r="S60" s="57"/>
      <c r="T60" s="57"/>
      <c r="U60" s="57"/>
      <c r="V60" s="57"/>
      <c r="W60" s="57"/>
      <c r="X60" s="57"/>
      <c r="Y60" s="57"/>
      <c r="Z60" s="70"/>
      <c r="AA60" s="67">
        <v>24.816780000000001</v>
      </c>
    </row>
    <row r="61" spans="2:27" ht="28.5" x14ac:dyDescent="0.25">
      <c r="B61" s="225"/>
      <c r="C61" s="16" t="s">
        <v>262</v>
      </c>
      <c r="D61" s="237"/>
      <c r="E61" s="238"/>
      <c r="F61" s="238"/>
      <c r="G61" s="238"/>
      <c r="H61" s="238"/>
      <c r="I61" s="238"/>
      <c r="J61" s="238"/>
      <c r="K61" s="238"/>
      <c r="L61" s="238"/>
      <c r="M61" s="239"/>
      <c r="N61" s="57"/>
      <c r="O61" s="65">
        <v>71.5110624</v>
      </c>
      <c r="P61" s="57"/>
      <c r="Q61" s="57"/>
      <c r="R61" s="57"/>
      <c r="S61" s="57"/>
      <c r="T61" s="57"/>
      <c r="U61" s="57"/>
      <c r="V61" s="57"/>
      <c r="W61" s="57"/>
      <c r="X61" s="57"/>
      <c r="Y61" s="57"/>
      <c r="Z61" s="70"/>
      <c r="AA61" s="67">
        <v>71.5110624</v>
      </c>
    </row>
    <row r="62" spans="2:27" ht="28.5" x14ac:dyDescent="0.25">
      <c r="B62" s="225"/>
      <c r="C62" s="16" t="s">
        <v>420</v>
      </c>
      <c r="D62" s="237"/>
      <c r="E62" s="238"/>
      <c r="F62" s="238"/>
      <c r="G62" s="238"/>
      <c r="H62" s="238"/>
      <c r="I62" s="238"/>
      <c r="J62" s="238"/>
      <c r="K62" s="238"/>
      <c r="L62" s="238"/>
      <c r="M62" s="239"/>
      <c r="N62" s="57"/>
      <c r="O62" s="65">
        <v>25.172189999999997</v>
      </c>
      <c r="P62" s="57"/>
      <c r="Q62" s="57"/>
      <c r="R62" s="57"/>
      <c r="S62" s="57"/>
      <c r="T62" s="57"/>
      <c r="U62" s="57"/>
      <c r="V62" s="57"/>
      <c r="W62" s="57"/>
      <c r="X62" s="57"/>
      <c r="Y62" s="57"/>
      <c r="Z62" s="70"/>
      <c r="AA62" s="67">
        <v>25.172189999999997</v>
      </c>
    </row>
    <row r="63" spans="2:27" x14ac:dyDescent="0.25">
      <c r="B63" s="225"/>
      <c r="C63" s="16" t="s">
        <v>532</v>
      </c>
      <c r="D63" s="237"/>
      <c r="E63" s="238"/>
      <c r="F63" s="238"/>
      <c r="G63" s="238"/>
      <c r="H63" s="238"/>
      <c r="I63" s="238"/>
      <c r="J63" s="238"/>
      <c r="K63" s="238"/>
      <c r="L63" s="238"/>
      <c r="M63" s="239"/>
      <c r="N63" s="57"/>
      <c r="O63" s="65">
        <v>1.0168984000000001</v>
      </c>
      <c r="P63" s="57"/>
      <c r="Q63" s="57"/>
      <c r="R63" s="57"/>
      <c r="S63" s="57"/>
      <c r="T63" s="57"/>
      <c r="U63" s="57"/>
      <c r="V63" s="57"/>
      <c r="W63" s="57"/>
      <c r="X63" s="57"/>
      <c r="Y63" s="57"/>
      <c r="Z63" s="70"/>
      <c r="AA63" s="67">
        <v>0</v>
      </c>
    </row>
    <row r="64" spans="2:27" x14ac:dyDescent="0.25">
      <c r="B64" s="225"/>
      <c r="C64" s="16"/>
      <c r="D64" s="237"/>
      <c r="E64" s="238"/>
      <c r="F64" s="238"/>
      <c r="G64" s="238"/>
      <c r="H64" s="238"/>
      <c r="I64" s="238"/>
      <c r="J64" s="238"/>
      <c r="K64" s="238"/>
      <c r="L64" s="238"/>
      <c r="M64" s="239"/>
      <c r="N64" s="57"/>
      <c r="O64" s="65"/>
      <c r="P64" s="57"/>
      <c r="Q64" s="57"/>
      <c r="R64" s="57"/>
      <c r="S64" s="57"/>
      <c r="T64" s="57"/>
      <c r="U64" s="57"/>
      <c r="V64" s="57"/>
      <c r="W64" s="57"/>
      <c r="X64" s="57"/>
      <c r="Y64" s="57"/>
      <c r="Z64" s="70"/>
      <c r="AA64" s="67"/>
    </row>
    <row r="65" spans="2:27" x14ac:dyDescent="0.25">
      <c r="B65" s="225"/>
      <c r="C65" s="16"/>
      <c r="D65" s="237"/>
      <c r="E65" s="238"/>
      <c r="F65" s="238"/>
      <c r="G65" s="238"/>
      <c r="H65" s="238"/>
      <c r="I65" s="238"/>
      <c r="J65" s="238"/>
      <c r="K65" s="238"/>
      <c r="L65" s="238"/>
      <c r="M65" s="239"/>
      <c r="N65" s="57"/>
      <c r="O65" s="65"/>
      <c r="P65" s="57"/>
      <c r="Q65" s="57"/>
      <c r="R65" s="57"/>
      <c r="S65" s="57"/>
      <c r="T65" s="57"/>
      <c r="U65" s="57"/>
      <c r="V65" s="57"/>
      <c r="W65" s="57"/>
      <c r="X65" s="57"/>
      <c r="Y65" s="57"/>
      <c r="Z65" s="70"/>
      <c r="AA65" s="67"/>
    </row>
    <row r="66" spans="2:27" x14ac:dyDescent="0.25">
      <c r="B66" s="225"/>
      <c r="C66" s="16"/>
      <c r="D66" s="237"/>
      <c r="E66" s="238"/>
      <c r="F66" s="238"/>
      <c r="G66" s="238"/>
      <c r="H66" s="238"/>
      <c r="I66" s="238"/>
      <c r="J66" s="238"/>
      <c r="K66" s="238"/>
      <c r="L66" s="238"/>
      <c r="M66" s="239"/>
      <c r="N66" s="57"/>
      <c r="O66" s="65"/>
      <c r="P66" s="57"/>
      <c r="Q66" s="57"/>
      <c r="R66" s="57"/>
      <c r="S66" s="57"/>
      <c r="T66" s="57"/>
      <c r="U66" s="57"/>
      <c r="V66" s="57"/>
      <c r="W66" s="57"/>
      <c r="X66" s="57"/>
      <c r="Y66" s="57"/>
      <c r="Z66" s="70"/>
      <c r="AA66" s="67"/>
    </row>
    <row r="67" spans="2:27" x14ac:dyDescent="0.25">
      <c r="B67" s="225"/>
      <c r="C67" s="16"/>
      <c r="D67" s="237"/>
      <c r="E67" s="238"/>
      <c r="F67" s="238"/>
      <c r="G67" s="238"/>
      <c r="H67" s="238"/>
      <c r="I67" s="238"/>
      <c r="J67" s="238"/>
      <c r="K67" s="238"/>
      <c r="L67" s="238"/>
      <c r="M67" s="239"/>
      <c r="N67" s="57"/>
      <c r="O67" s="65"/>
      <c r="P67" s="57"/>
      <c r="Q67" s="57"/>
      <c r="R67" s="57"/>
      <c r="S67" s="57"/>
      <c r="T67" s="57"/>
      <c r="U67" s="57"/>
      <c r="V67" s="57"/>
      <c r="W67" s="57"/>
      <c r="X67" s="57"/>
      <c r="Y67" s="57"/>
      <c r="Z67" s="70"/>
      <c r="AA67" s="67"/>
    </row>
    <row r="68" spans="2:27" x14ac:dyDescent="0.25">
      <c r="B68" s="225"/>
      <c r="C68" s="16"/>
      <c r="D68" s="237"/>
      <c r="E68" s="238"/>
      <c r="F68" s="238"/>
      <c r="G68" s="238"/>
      <c r="H68" s="238"/>
      <c r="I68" s="238"/>
      <c r="J68" s="238"/>
      <c r="K68" s="238"/>
      <c r="L68" s="238"/>
      <c r="M68" s="239"/>
      <c r="N68" s="57"/>
      <c r="O68" s="65"/>
      <c r="P68" s="57"/>
      <c r="Q68" s="57"/>
      <c r="R68" s="57"/>
      <c r="S68" s="57"/>
      <c r="T68" s="57"/>
      <c r="U68" s="57"/>
      <c r="V68" s="57"/>
      <c r="W68" s="57"/>
      <c r="X68" s="57"/>
      <c r="Y68" s="57"/>
      <c r="Z68" s="70"/>
      <c r="AA68" s="67"/>
    </row>
    <row r="69" spans="2:27" x14ac:dyDescent="0.25">
      <c r="B69" s="225"/>
      <c r="C69" s="16"/>
      <c r="D69" s="237"/>
      <c r="E69" s="238"/>
      <c r="F69" s="238"/>
      <c r="G69" s="238"/>
      <c r="H69" s="238"/>
      <c r="I69" s="238"/>
      <c r="J69" s="238"/>
      <c r="K69" s="238"/>
      <c r="L69" s="238"/>
      <c r="M69" s="239"/>
      <c r="N69" s="57"/>
      <c r="O69" s="65"/>
      <c r="P69" s="57"/>
      <c r="Q69" s="57"/>
      <c r="R69" s="57"/>
      <c r="S69" s="57"/>
      <c r="T69" s="57"/>
      <c r="U69" s="57"/>
      <c r="V69" s="57"/>
      <c r="W69" s="57"/>
      <c r="X69" s="57"/>
      <c r="Y69" s="57"/>
      <c r="Z69" s="70"/>
      <c r="AA69" s="67"/>
    </row>
    <row r="70" spans="2:27" x14ac:dyDescent="0.25">
      <c r="B70" s="225"/>
      <c r="C70" s="16"/>
      <c r="D70" s="237"/>
      <c r="E70" s="238"/>
      <c r="F70" s="238"/>
      <c r="G70" s="238"/>
      <c r="H70" s="238"/>
      <c r="I70" s="238"/>
      <c r="J70" s="238"/>
      <c r="K70" s="238"/>
      <c r="L70" s="238"/>
      <c r="M70" s="239"/>
      <c r="N70" s="57"/>
      <c r="O70" s="65"/>
      <c r="P70" s="57"/>
      <c r="Q70" s="57"/>
      <c r="R70" s="57"/>
      <c r="S70" s="57"/>
      <c r="T70" s="57"/>
      <c r="U70" s="57"/>
      <c r="V70" s="57"/>
      <c r="W70" s="57"/>
      <c r="X70" s="57"/>
      <c r="Y70" s="57"/>
      <c r="Z70" s="70"/>
      <c r="AA70" s="67"/>
    </row>
    <row r="71" spans="2:27" x14ac:dyDescent="0.25">
      <c r="B71" s="225"/>
      <c r="C71" s="16"/>
      <c r="D71" s="237"/>
      <c r="E71" s="238"/>
      <c r="F71" s="238"/>
      <c r="G71" s="238"/>
      <c r="H71" s="238"/>
      <c r="I71" s="238"/>
      <c r="J71" s="238"/>
      <c r="K71" s="238"/>
      <c r="L71" s="238"/>
      <c r="M71" s="239"/>
      <c r="N71" s="57"/>
      <c r="O71" s="65"/>
      <c r="P71" s="57"/>
      <c r="Q71" s="57"/>
      <c r="R71" s="57"/>
      <c r="S71" s="57"/>
      <c r="T71" s="57"/>
      <c r="U71" s="57"/>
      <c r="V71" s="57"/>
      <c r="W71" s="57"/>
      <c r="X71" s="57"/>
      <c r="Y71" s="57"/>
      <c r="Z71" s="70"/>
      <c r="AA71" s="67"/>
    </row>
    <row r="72" spans="2:27" x14ac:dyDescent="0.25">
      <c r="B72" s="225"/>
      <c r="C72" s="16"/>
      <c r="D72" s="237"/>
      <c r="E72" s="238"/>
      <c r="F72" s="238"/>
      <c r="G72" s="238"/>
      <c r="H72" s="238"/>
      <c r="I72" s="238"/>
      <c r="J72" s="238"/>
      <c r="K72" s="238"/>
      <c r="L72" s="238"/>
      <c r="M72" s="239"/>
      <c r="N72" s="57"/>
      <c r="O72" s="65"/>
      <c r="P72" s="57"/>
      <c r="Q72" s="57"/>
      <c r="R72" s="57"/>
      <c r="S72" s="57"/>
      <c r="T72" s="57"/>
      <c r="U72" s="57"/>
      <c r="V72" s="57"/>
      <c r="W72" s="57"/>
      <c r="X72" s="57"/>
      <c r="Y72" s="57"/>
      <c r="Z72" s="70"/>
      <c r="AA72" s="67"/>
    </row>
    <row r="73" spans="2:27" x14ac:dyDescent="0.25">
      <c r="B73" s="225"/>
      <c r="C73" s="16"/>
      <c r="D73" s="237"/>
      <c r="E73" s="238"/>
      <c r="F73" s="238"/>
      <c r="G73" s="238"/>
      <c r="H73" s="238"/>
      <c r="I73" s="238"/>
      <c r="J73" s="238"/>
      <c r="K73" s="238"/>
      <c r="L73" s="238"/>
      <c r="M73" s="239"/>
      <c r="N73" s="57"/>
      <c r="O73" s="65"/>
      <c r="P73" s="57"/>
      <c r="Q73" s="57"/>
      <c r="R73" s="57"/>
      <c r="S73" s="57"/>
      <c r="T73" s="57"/>
      <c r="U73" s="57"/>
      <c r="V73" s="57"/>
      <c r="W73" s="57"/>
      <c r="X73" s="57"/>
      <c r="Y73" s="57"/>
      <c r="Z73" s="70"/>
      <c r="AA73" s="67"/>
    </row>
    <row r="74" spans="2:27" x14ac:dyDescent="0.25">
      <c r="B74" s="225"/>
      <c r="C74" s="16"/>
      <c r="D74" s="237"/>
      <c r="E74" s="238"/>
      <c r="F74" s="238"/>
      <c r="G74" s="238"/>
      <c r="H74" s="238"/>
      <c r="I74" s="238"/>
      <c r="J74" s="238"/>
      <c r="K74" s="238"/>
      <c r="L74" s="238"/>
      <c r="M74" s="239"/>
      <c r="N74" s="57"/>
      <c r="O74" s="65"/>
      <c r="P74" s="57"/>
      <c r="Q74" s="57"/>
      <c r="R74" s="57"/>
      <c r="S74" s="57"/>
      <c r="T74" s="57"/>
      <c r="U74" s="57"/>
      <c r="V74" s="57"/>
      <c r="W74" s="57"/>
      <c r="X74" s="57"/>
      <c r="Y74" s="57"/>
      <c r="Z74" s="70"/>
      <c r="AA74" s="67"/>
    </row>
    <row r="75" spans="2:27" x14ac:dyDescent="0.25">
      <c r="B75" s="226"/>
      <c r="C75" s="16"/>
      <c r="D75" s="240"/>
      <c r="E75" s="241"/>
      <c r="F75" s="241"/>
      <c r="G75" s="241"/>
      <c r="H75" s="241"/>
      <c r="I75" s="241"/>
      <c r="J75" s="241"/>
      <c r="K75" s="241"/>
      <c r="L75" s="241"/>
      <c r="M75" s="242"/>
      <c r="N75" s="57"/>
      <c r="O75" s="65"/>
      <c r="P75" s="57"/>
      <c r="Q75" s="57"/>
      <c r="R75" s="57"/>
      <c r="S75" s="57"/>
      <c r="T75" s="57"/>
      <c r="U75" s="57"/>
      <c r="V75" s="57"/>
      <c r="W75" s="57"/>
      <c r="X75" s="57"/>
      <c r="Y75" s="57"/>
      <c r="Z75" s="70"/>
      <c r="AA75" s="67"/>
    </row>
    <row r="76" spans="2:27" ht="22.9" customHeight="1" x14ac:dyDescent="0.25">
      <c r="B76" s="227" t="s">
        <v>401</v>
      </c>
      <c r="C76" s="228"/>
      <c r="D76" s="228"/>
      <c r="E76" s="228"/>
      <c r="F76" s="228"/>
      <c r="G76" s="228"/>
      <c r="H76" s="228"/>
      <c r="I76" s="228"/>
      <c r="J76" s="228"/>
      <c r="K76" s="228"/>
      <c r="L76" s="228"/>
      <c r="M76" s="229"/>
      <c r="N76" s="61">
        <f>SUM(N60:N75)</f>
        <v>0</v>
      </c>
      <c r="O76" s="66">
        <f>SUM(O60:O75)</f>
        <v>122.51693080000001</v>
      </c>
      <c r="P76" s="57"/>
      <c r="Q76" s="57"/>
      <c r="R76" s="57"/>
      <c r="S76" s="57"/>
      <c r="T76" s="57"/>
      <c r="U76" s="57"/>
      <c r="V76" s="57"/>
      <c r="W76" s="57"/>
      <c r="X76" s="57"/>
      <c r="Y76" s="57"/>
      <c r="Z76" s="21">
        <f>SUM(Z60:Z75)</f>
        <v>0</v>
      </c>
      <c r="AA76" s="66">
        <f>SUM(AA60:AA75)</f>
        <v>121.50003240000001</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27" t="s">
        <v>336</v>
      </c>
      <c r="C78" s="228"/>
      <c r="D78" s="228"/>
      <c r="E78" s="228"/>
      <c r="F78" s="228"/>
      <c r="G78" s="228"/>
      <c r="H78" s="228"/>
      <c r="I78" s="228"/>
      <c r="J78" s="228"/>
      <c r="K78" s="228"/>
      <c r="L78" s="228"/>
      <c r="M78" s="229"/>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05" t="s">
        <v>310</v>
      </c>
      <c r="C80" s="206"/>
      <c r="D80" s="206"/>
      <c r="E80" s="206"/>
      <c r="F80" s="206"/>
      <c r="G80" s="206"/>
      <c r="H80" s="206"/>
      <c r="I80" s="206"/>
      <c r="J80" s="206"/>
      <c r="K80" s="206"/>
      <c r="L80" s="206"/>
      <c r="M80" s="207"/>
      <c r="N80" s="61">
        <f>N78+N58+N47</f>
        <v>0</v>
      </c>
      <c r="O80" s="66">
        <f>O78+O76+O47+O58</f>
        <v>122.51693080000001</v>
      </c>
      <c r="P80" s="61">
        <f>P78+P58+P47</f>
        <v>57625.89</v>
      </c>
      <c r="Q80" s="66">
        <f>Q78+Q47+Q58</f>
        <v>670.4</v>
      </c>
      <c r="R80" s="61">
        <f>R78+R58+R47</f>
        <v>162798.07988276758</v>
      </c>
      <c r="S80" s="66">
        <f>S78+S47+S58</f>
        <v>297.78275299069708</v>
      </c>
      <c r="T80" s="61">
        <f>T78+T58+T47</f>
        <v>107991.29104827305</v>
      </c>
      <c r="U80" s="66">
        <f>U78+U47+U58</f>
        <v>254.80005248141896</v>
      </c>
      <c r="V80" s="61">
        <f>V78+V58+V47</f>
        <v>92390.205177225958</v>
      </c>
      <c r="W80" s="66">
        <f>W78+W47+W58</f>
        <v>204.59626997214087</v>
      </c>
      <c r="X80" s="61">
        <f>X78+X58+X47</f>
        <v>104937.53064098052</v>
      </c>
      <c r="Y80" s="66">
        <f>Y78+Y47+Y58</f>
        <v>243.31670495358469</v>
      </c>
      <c r="Z80" s="142">
        <f>Z78+Z58+Z47</f>
        <v>525742.99674924708</v>
      </c>
      <c r="AA80" s="142">
        <f>AA78+AA76+AA47+AA58</f>
        <v>1789.9958127978421</v>
      </c>
    </row>
    <row r="82" spans="2:25" ht="23.45" customHeight="1" x14ac:dyDescent="0.25">
      <c r="B82" s="205" t="s">
        <v>354</v>
      </c>
      <c r="C82" s="206"/>
      <c r="D82" s="206"/>
      <c r="E82" s="206"/>
      <c r="F82" s="206"/>
      <c r="G82" s="206"/>
      <c r="H82" s="206"/>
      <c r="I82" s="206"/>
      <c r="J82" s="206"/>
      <c r="K82" s="206"/>
      <c r="L82" s="206"/>
      <c r="M82" s="207"/>
      <c r="O82" s="71" t="str">
        <f>IF('C. CDM Plan Summary'!$F5=0,"",IF((O80-O78)/'C. CDM Plan Summary'!$F5&gt;0.083,"True","False"))</f>
        <v>False</v>
      </c>
      <c r="Q82" s="71" t="str">
        <f>IF('C. CDM Plan Summary'!$F5=0,"",IF((Q80-Q78)/'C. CDM Plan Summary'!$F5&gt;0.083,"True","False"))</f>
        <v>True</v>
      </c>
      <c r="S82" s="71" t="str">
        <f>IF('C. CDM Plan Summary'!$F5=0,"",IF((S80-S78)/'C. CDM Plan Summary'!$F5&gt;0.083,"True","False"))</f>
        <v>True</v>
      </c>
      <c r="U82" s="71" t="str">
        <f>IF('C. CDM Plan Summary'!$F5=0,"",IF((U80-U78)/'C. CDM Plan Summary'!$F5&gt;0.083,"True","False"))</f>
        <v>True</v>
      </c>
      <c r="W82" s="71" t="str">
        <f>IF('C. CDM Plan Summary'!$F5=0,"",IF((W80-W78)/'C. CDM Plan Summary'!$F5&gt;0.083,"True","False"))</f>
        <v>True</v>
      </c>
      <c r="Y82" s="71" t="str">
        <f>IF('C. CDM Plan Summary'!$F5=0,"",IF((Y80-Y78)/'C. CDM Plan Summary'!$F5&gt;0.083,"True","False"))</f>
        <v>True</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B123" s="3" t="s">
        <v>532</v>
      </c>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B138" s="3" t="s">
        <v>522</v>
      </c>
      <c r="D138" s="126"/>
    </row>
    <row r="139" spans="2:4" x14ac:dyDescent="0.25">
      <c r="B139" s="3" t="s">
        <v>529</v>
      </c>
    </row>
  </sheetData>
  <sheetProtection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Q82 S82 U82 W82 Y82">
    <cfRule type="containsText" dxfId="77" priority="1" operator="containsText" text="TRUE">
      <formula>NOT(ISERROR(SEARCH("TRUE",O82)))</formula>
    </cfRule>
    <cfRule type="containsText" dxfId="76"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9"/>
  <sheetViews>
    <sheetView showGridLines="0" tabSelected="1" topLeftCell="A7" zoomScale="80" zoomScaleNormal="80" workbookViewId="0">
      <selection activeCell="F22" sqref="F22:F24"/>
    </sheetView>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20.14062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67"/>
      <c r="C2" s="267"/>
      <c r="D2" s="267"/>
      <c r="E2" s="267"/>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68" t="s">
        <v>305</v>
      </c>
      <c r="C3" s="269"/>
      <c r="D3" s="269"/>
      <c r="E3" s="269"/>
      <c r="F3" s="269"/>
      <c r="G3" s="269"/>
      <c r="H3" s="269"/>
      <c r="I3" s="269"/>
      <c r="J3" s="269"/>
      <c r="K3" s="269"/>
      <c r="L3" s="270"/>
      <c r="M3" s="102"/>
      <c r="N3" s="102"/>
      <c r="O3" s="102"/>
      <c r="P3" s="102"/>
      <c r="Q3" s="102"/>
      <c r="R3" s="102"/>
      <c r="S3" s="102"/>
      <c r="T3" s="102"/>
      <c r="U3" s="102"/>
      <c r="V3" s="102"/>
      <c r="W3" s="102"/>
      <c r="X3" s="102"/>
      <c r="Y3" s="102"/>
      <c r="Z3" s="102"/>
      <c r="AA3" s="102"/>
    </row>
    <row r="4" spans="1:27" ht="27.6" customHeight="1" x14ac:dyDescent="0.25">
      <c r="A4" s="102"/>
      <c r="B4" s="106" t="s">
        <v>323</v>
      </c>
      <c r="C4" s="271" t="s">
        <v>384</v>
      </c>
      <c r="D4" s="272"/>
      <c r="E4" s="272"/>
      <c r="F4" s="272"/>
      <c r="G4" s="272"/>
      <c r="H4" s="272"/>
      <c r="I4" s="272"/>
      <c r="J4" s="272"/>
      <c r="K4" s="272"/>
      <c r="L4" s="273"/>
      <c r="M4" s="274"/>
      <c r="N4" s="275"/>
      <c r="O4" s="275"/>
      <c r="P4" s="275"/>
      <c r="Q4" s="275"/>
      <c r="R4" s="275"/>
      <c r="S4" s="275"/>
      <c r="T4" s="275"/>
      <c r="U4" s="275"/>
      <c r="V4" s="275"/>
      <c r="W4" s="102"/>
      <c r="X4" s="102"/>
      <c r="Y4" s="102"/>
      <c r="Z4" s="102"/>
      <c r="AA4" s="102"/>
    </row>
    <row r="5" spans="1:27" ht="43.9" customHeight="1" x14ac:dyDescent="0.25">
      <c r="A5" s="102"/>
      <c r="B5" s="106" t="s">
        <v>324</v>
      </c>
      <c r="C5" s="272" t="s">
        <v>386</v>
      </c>
      <c r="D5" s="272"/>
      <c r="E5" s="272"/>
      <c r="F5" s="272"/>
      <c r="G5" s="272"/>
      <c r="H5" s="272"/>
      <c r="I5" s="272"/>
      <c r="J5" s="272"/>
      <c r="K5" s="272"/>
      <c r="L5" s="273"/>
      <c r="M5" s="274"/>
      <c r="N5" s="275"/>
      <c r="O5" s="275"/>
      <c r="P5" s="275"/>
      <c r="Q5" s="275"/>
      <c r="R5" s="275"/>
      <c r="S5" s="275"/>
      <c r="T5" s="275"/>
      <c r="U5" s="275"/>
      <c r="V5" s="275"/>
      <c r="W5" s="102"/>
      <c r="X5" s="102"/>
      <c r="Y5" s="102"/>
      <c r="Z5" s="102"/>
      <c r="AA5" s="102"/>
    </row>
    <row r="6" spans="1:27" ht="55.9" customHeight="1" x14ac:dyDescent="0.25">
      <c r="A6" s="102"/>
      <c r="B6" s="107" t="s">
        <v>325</v>
      </c>
      <c r="C6" s="243" t="s">
        <v>387</v>
      </c>
      <c r="D6" s="244"/>
      <c r="E6" s="244"/>
      <c r="F6" s="244"/>
      <c r="G6" s="244"/>
      <c r="H6" s="244"/>
      <c r="I6" s="244"/>
      <c r="J6" s="244"/>
      <c r="K6" s="244"/>
      <c r="L6" s="245"/>
      <c r="M6" s="246"/>
      <c r="N6" s="247"/>
      <c r="O6" s="247"/>
      <c r="P6" s="247"/>
      <c r="Q6" s="247"/>
      <c r="R6" s="247"/>
      <c r="S6" s="247"/>
      <c r="T6" s="247"/>
      <c r="U6" s="247"/>
      <c r="V6" s="247"/>
      <c r="W6" s="102"/>
      <c r="X6" s="102"/>
      <c r="Y6" s="102"/>
      <c r="Z6" s="102"/>
      <c r="AA6" s="102"/>
    </row>
    <row r="7" spans="1:27" ht="41.45" customHeight="1" x14ac:dyDescent="0.25">
      <c r="A7" s="102"/>
      <c r="B7" s="107" t="s">
        <v>337</v>
      </c>
      <c r="C7" s="248" t="s">
        <v>504</v>
      </c>
      <c r="D7" s="249"/>
      <c r="E7" s="249"/>
      <c r="F7" s="249"/>
      <c r="G7" s="249"/>
      <c r="H7" s="249"/>
      <c r="I7" s="249"/>
      <c r="J7" s="249"/>
      <c r="K7" s="249"/>
      <c r="L7" s="250"/>
      <c r="M7" s="122"/>
      <c r="N7" s="123"/>
      <c r="O7" s="123"/>
      <c r="P7" s="123"/>
      <c r="Q7" s="123"/>
      <c r="R7" s="123"/>
      <c r="S7" s="123"/>
      <c r="T7" s="123"/>
      <c r="U7" s="123"/>
      <c r="V7" s="123"/>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442</v>
      </c>
      <c r="C9" s="79" t="str">
        <f>IF('A. General Information'!E13="","",'A. General Information'!E13)</f>
        <v>Hydro 2000 Inc.</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51" t="s">
        <v>306</v>
      </c>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row>
    <row r="12" spans="1:27" ht="34.15" customHeight="1" x14ac:dyDescent="0.25">
      <c r="A12" s="102"/>
      <c r="B12" s="253" t="s">
        <v>10</v>
      </c>
      <c r="C12" s="256" t="s">
        <v>495</v>
      </c>
      <c r="D12" s="256" t="s">
        <v>496</v>
      </c>
      <c r="E12" s="256" t="s">
        <v>497</v>
      </c>
      <c r="F12" s="256" t="s">
        <v>451</v>
      </c>
      <c r="G12" s="253" t="s">
        <v>356</v>
      </c>
      <c r="H12" s="259"/>
      <c r="I12" s="259"/>
      <c r="J12" s="259"/>
      <c r="K12" s="259"/>
      <c r="L12" s="259"/>
      <c r="M12" s="260"/>
      <c r="N12" s="263" t="s">
        <v>388</v>
      </c>
      <c r="O12" s="264"/>
      <c r="P12" s="264"/>
      <c r="Q12" s="264"/>
      <c r="R12" s="264"/>
      <c r="S12" s="264"/>
      <c r="T12" s="264"/>
      <c r="U12" s="264"/>
      <c r="V12" s="264"/>
      <c r="W12" s="264"/>
      <c r="X12" s="264"/>
      <c r="Y12" s="264"/>
      <c r="Z12" s="264"/>
      <c r="AA12" s="264"/>
    </row>
    <row r="13" spans="1:27" ht="67.900000000000006" customHeight="1" x14ac:dyDescent="0.25">
      <c r="A13" s="102"/>
      <c r="B13" s="254"/>
      <c r="C13" s="257"/>
      <c r="D13" s="257"/>
      <c r="E13" s="257"/>
      <c r="F13" s="257"/>
      <c r="G13" s="255"/>
      <c r="H13" s="261"/>
      <c r="I13" s="261"/>
      <c r="J13" s="261"/>
      <c r="K13" s="261"/>
      <c r="L13" s="261"/>
      <c r="M13" s="262"/>
      <c r="N13" s="210">
        <v>2015</v>
      </c>
      <c r="O13" s="211"/>
      <c r="P13" s="265">
        <v>2016</v>
      </c>
      <c r="Q13" s="265"/>
      <c r="R13" s="210">
        <v>2017</v>
      </c>
      <c r="S13" s="211"/>
      <c r="T13" s="210">
        <v>2018</v>
      </c>
      <c r="U13" s="211"/>
      <c r="V13" s="210">
        <v>2019</v>
      </c>
      <c r="W13" s="211"/>
      <c r="X13" s="210">
        <v>2020</v>
      </c>
      <c r="Y13" s="211"/>
      <c r="Z13" s="214" t="s">
        <v>19</v>
      </c>
      <c r="AA13" s="215"/>
    </row>
    <row r="14" spans="1:27" ht="42" customHeight="1" x14ac:dyDescent="0.25">
      <c r="A14" s="102"/>
      <c r="B14" s="254"/>
      <c r="C14" s="257"/>
      <c r="D14" s="257"/>
      <c r="E14" s="257"/>
      <c r="F14" s="257"/>
      <c r="G14" s="230" t="s">
        <v>12</v>
      </c>
      <c r="H14" s="232" t="s">
        <v>13</v>
      </c>
      <c r="I14" s="230" t="s">
        <v>14</v>
      </c>
      <c r="J14" s="208" t="s">
        <v>353</v>
      </c>
      <c r="K14" s="208" t="s">
        <v>16</v>
      </c>
      <c r="L14" s="208" t="s">
        <v>351</v>
      </c>
      <c r="M14" s="208" t="s">
        <v>17</v>
      </c>
      <c r="N14" s="212"/>
      <c r="O14" s="213"/>
      <c r="P14" s="266"/>
      <c r="Q14" s="266"/>
      <c r="R14" s="212"/>
      <c r="S14" s="213"/>
      <c r="T14" s="212"/>
      <c r="U14" s="213"/>
      <c r="V14" s="212"/>
      <c r="W14" s="213"/>
      <c r="X14" s="212"/>
      <c r="Y14" s="213"/>
      <c r="Z14" s="216"/>
      <c r="AA14" s="217"/>
    </row>
    <row r="15" spans="1:27" ht="78" customHeight="1" x14ac:dyDescent="0.25">
      <c r="A15" s="102"/>
      <c r="B15" s="255"/>
      <c r="C15" s="258"/>
      <c r="D15" s="258"/>
      <c r="E15" s="258"/>
      <c r="F15" s="258"/>
      <c r="G15" s="231"/>
      <c r="H15" s="233"/>
      <c r="I15" s="231"/>
      <c r="J15" s="209"/>
      <c r="K15" s="209"/>
      <c r="L15" s="209"/>
      <c r="M15" s="209"/>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21" t="s">
        <v>300</v>
      </c>
      <c r="C16" s="16" t="s">
        <v>264</v>
      </c>
      <c r="D16" s="56"/>
      <c r="E16" s="56"/>
      <c r="F16" s="119">
        <v>42370</v>
      </c>
      <c r="G16" s="48"/>
      <c r="H16" s="48"/>
      <c r="I16" s="48" t="s">
        <v>296</v>
      </c>
      <c r="J16" s="48" t="s">
        <v>296</v>
      </c>
      <c r="K16" s="48" t="s">
        <v>296</v>
      </c>
      <c r="L16" s="48" t="s">
        <v>296</v>
      </c>
      <c r="M16" s="48" t="s">
        <v>296</v>
      </c>
      <c r="N16" s="64">
        <v>0</v>
      </c>
      <c r="O16" s="65">
        <v>0</v>
      </c>
      <c r="P16" s="64">
        <v>10005</v>
      </c>
      <c r="Q16" s="65">
        <v>81</v>
      </c>
      <c r="R16" s="64">
        <v>15434.134081859129</v>
      </c>
      <c r="S16" s="65">
        <v>55.372500000000002</v>
      </c>
      <c r="T16" s="64">
        <v>15596.557651717911</v>
      </c>
      <c r="U16" s="65">
        <v>82.7</v>
      </c>
      <c r="V16" s="64">
        <v>16997.867571860654</v>
      </c>
      <c r="W16" s="65">
        <v>91.9</v>
      </c>
      <c r="X16" s="64">
        <v>26999.847683704331</v>
      </c>
      <c r="Y16" s="65">
        <v>137.87</v>
      </c>
      <c r="Z16" s="61">
        <f>IF(SUM(N16,P16,R16,T16,V16,X16)=0,"",SUM(N16,P16,R16,T16,V16,X16))</f>
        <v>85033.406989142022</v>
      </c>
      <c r="AA16" s="67">
        <f>SUM(Y16,W16,U16,S16,Q16,O16)</f>
        <v>448.84250000000003</v>
      </c>
    </row>
    <row r="17" spans="2:27" ht="14.45" customHeight="1" x14ac:dyDescent="0.25">
      <c r="B17" s="222"/>
      <c r="C17" s="16" t="s">
        <v>522</v>
      </c>
      <c r="D17" s="56" t="s">
        <v>355</v>
      </c>
      <c r="E17" s="56"/>
      <c r="F17" s="119">
        <v>42658</v>
      </c>
      <c r="G17" s="48"/>
      <c r="H17" s="48"/>
      <c r="I17" s="48" t="s">
        <v>296</v>
      </c>
      <c r="J17" s="48"/>
      <c r="K17" s="48"/>
      <c r="L17" s="48"/>
      <c r="M17" s="48"/>
      <c r="N17" s="64">
        <v>0</v>
      </c>
      <c r="O17" s="65">
        <v>0</v>
      </c>
      <c r="P17" s="64">
        <v>3800</v>
      </c>
      <c r="Q17" s="65">
        <v>0</v>
      </c>
      <c r="R17" s="64">
        <v>9322</v>
      </c>
      <c r="S17" s="65">
        <v>31.24184</v>
      </c>
      <c r="T17" s="64">
        <v>12823.912420011115</v>
      </c>
      <c r="U17" s="65">
        <v>31.25</v>
      </c>
      <c r="V17" s="64">
        <v>12823.912420011115</v>
      </c>
      <c r="W17" s="65">
        <v>31.25</v>
      </c>
      <c r="X17" s="64">
        <v>12823.912420011115</v>
      </c>
      <c r="Y17" s="65">
        <v>31.25</v>
      </c>
      <c r="Z17" s="61">
        <f t="shared" ref="Z17:Z46" si="0">IF(SUM(N17,P17,R17,T17,V17,X17)=0,"",SUM(N17,P17,R17,T17,V17,X17))</f>
        <v>51593.737260033347</v>
      </c>
      <c r="AA17" s="67">
        <f t="shared" ref="AA17:AA33" si="1">SUM(Y17,W17,U17,S17,Q17,O17)</f>
        <v>124.99184</v>
      </c>
    </row>
    <row r="18" spans="2:27" x14ac:dyDescent="0.25">
      <c r="B18" s="222"/>
      <c r="C18" s="16" t="s">
        <v>418</v>
      </c>
      <c r="D18" s="56"/>
      <c r="E18" s="56"/>
      <c r="F18" s="119">
        <v>42370</v>
      </c>
      <c r="G18" s="48"/>
      <c r="H18" s="48"/>
      <c r="I18" s="48"/>
      <c r="J18" s="48" t="s">
        <v>296</v>
      </c>
      <c r="K18" s="48" t="s">
        <v>296</v>
      </c>
      <c r="L18" s="48" t="s">
        <v>296</v>
      </c>
      <c r="M18" s="48" t="s">
        <v>296</v>
      </c>
      <c r="N18" s="64">
        <v>0</v>
      </c>
      <c r="O18" s="65">
        <v>0</v>
      </c>
      <c r="P18" s="64">
        <v>860</v>
      </c>
      <c r="Q18" s="65">
        <v>1.72</v>
      </c>
      <c r="R18" s="64">
        <v>1</v>
      </c>
      <c r="S18" s="65">
        <v>0.1</v>
      </c>
      <c r="T18" s="64">
        <v>1000</v>
      </c>
      <c r="U18" s="65">
        <v>0.1</v>
      </c>
      <c r="V18" s="64">
        <v>1</v>
      </c>
      <c r="W18" s="65">
        <v>0.1</v>
      </c>
      <c r="X18" s="64">
        <v>1</v>
      </c>
      <c r="Y18" s="65">
        <v>0.1</v>
      </c>
      <c r="Z18" s="61">
        <f t="shared" si="0"/>
        <v>1863</v>
      </c>
      <c r="AA18" s="67">
        <f>SUM(Y18,W18,U18,S18)</f>
        <v>0.4</v>
      </c>
    </row>
    <row r="19" spans="2:27" ht="28.5" x14ac:dyDescent="0.25">
      <c r="B19" s="222"/>
      <c r="C19" s="16" t="s">
        <v>266</v>
      </c>
      <c r="D19" s="56"/>
      <c r="E19" s="56"/>
      <c r="F19" s="119">
        <v>42736</v>
      </c>
      <c r="G19" s="48"/>
      <c r="H19" s="48"/>
      <c r="I19" s="48" t="s">
        <v>296</v>
      </c>
      <c r="J19" s="48" t="s">
        <v>296</v>
      </c>
      <c r="K19" s="48" t="s">
        <v>296</v>
      </c>
      <c r="L19" s="48" t="s">
        <v>296</v>
      </c>
      <c r="M19" s="48" t="s">
        <v>296</v>
      </c>
      <c r="N19" s="64">
        <v>0</v>
      </c>
      <c r="O19" s="65">
        <v>0</v>
      </c>
      <c r="P19" s="64">
        <v>0</v>
      </c>
      <c r="Q19" s="65">
        <v>0</v>
      </c>
      <c r="R19" s="64">
        <v>1</v>
      </c>
      <c r="S19" s="65">
        <v>0.1</v>
      </c>
      <c r="T19" s="64">
        <v>1</v>
      </c>
      <c r="U19" s="65">
        <v>0.1</v>
      </c>
      <c r="V19" s="64">
        <v>1</v>
      </c>
      <c r="W19" s="65">
        <v>0.1</v>
      </c>
      <c r="X19" s="64">
        <v>1</v>
      </c>
      <c r="Y19" s="65">
        <v>0.1</v>
      </c>
      <c r="Z19" s="61">
        <f t="shared" si="0"/>
        <v>4</v>
      </c>
      <c r="AA19" s="67">
        <f t="shared" si="1"/>
        <v>0.4</v>
      </c>
    </row>
    <row r="20" spans="2:27" x14ac:dyDescent="0.25">
      <c r="B20" s="222"/>
      <c r="C20" s="16" t="s">
        <v>415</v>
      </c>
      <c r="D20" s="56"/>
      <c r="E20" s="56"/>
      <c r="F20" s="119">
        <v>42370</v>
      </c>
      <c r="G20" s="48"/>
      <c r="H20" s="48"/>
      <c r="I20" s="48" t="s">
        <v>296</v>
      </c>
      <c r="J20" s="48" t="s">
        <v>296</v>
      </c>
      <c r="K20" s="48" t="s">
        <v>296</v>
      </c>
      <c r="L20" s="48" t="s">
        <v>296</v>
      </c>
      <c r="M20" s="48" t="s">
        <v>296</v>
      </c>
      <c r="N20" s="64">
        <v>0</v>
      </c>
      <c r="O20" s="65">
        <v>0</v>
      </c>
      <c r="P20" s="64">
        <v>0</v>
      </c>
      <c r="Q20" s="65">
        <v>0</v>
      </c>
      <c r="R20" s="64">
        <v>1</v>
      </c>
      <c r="S20" s="65">
        <v>0.1</v>
      </c>
      <c r="T20" s="64">
        <v>1</v>
      </c>
      <c r="U20" s="65">
        <v>0.1</v>
      </c>
      <c r="V20" s="64">
        <v>1</v>
      </c>
      <c r="W20" s="65">
        <v>0.1</v>
      </c>
      <c r="X20" s="64">
        <v>1</v>
      </c>
      <c r="Y20" s="65">
        <v>0.1</v>
      </c>
      <c r="Z20" s="61">
        <f t="shared" si="0"/>
        <v>4</v>
      </c>
      <c r="AA20" s="67">
        <f>SUM(Y20,W20,U20,S20)</f>
        <v>0.4</v>
      </c>
    </row>
    <row r="21" spans="2:27" ht="28.5" x14ac:dyDescent="0.25">
      <c r="B21" s="222"/>
      <c r="C21" s="16" t="s">
        <v>428</v>
      </c>
      <c r="D21" s="56"/>
      <c r="E21" s="56"/>
      <c r="F21" s="119">
        <v>42658</v>
      </c>
      <c r="G21" s="48"/>
      <c r="H21" s="48"/>
      <c r="I21" s="48"/>
      <c r="J21" s="48"/>
      <c r="K21" s="48"/>
      <c r="L21" s="48"/>
      <c r="M21" s="48" t="s">
        <v>296</v>
      </c>
      <c r="N21" s="64">
        <v>0</v>
      </c>
      <c r="O21" s="65">
        <v>0</v>
      </c>
      <c r="P21" s="64">
        <v>0</v>
      </c>
      <c r="Q21" s="65">
        <v>0</v>
      </c>
      <c r="R21" s="64">
        <v>1</v>
      </c>
      <c r="S21" s="65">
        <v>0.1</v>
      </c>
      <c r="T21" s="64">
        <v>1</v>
      </c>
      <c r="U21" s="65">
        <v>0.1</v>
      </c>
      <c r="V21" s="64">
        <v>1</v>
      </c>
      <c r="W21" s="65">
        <v>0.1</v>
      </c>
      <c r="X21" s="64">
        <v>1</v>
      </c>
      <c r="Y21" s="65">
        <v>0.1</v>
      </c>
      <c r="Z21" s="61">
        <f t="shared" si="0"/>
        <v>4</v>
      </c>
      <c r="AA21" s="67">
        <f t="shared" si="1"/>
        <v>0.4</v>
      </c>
    </row>
    <row r="22" spans="2:27" ht="28.5" x14ac:dyDescent="0.25">
      <c r="B22" s="222"/>
      <c r="C22" s="16" t="s">
        <v>529</v>
      </c>
      <c r="D22" s="56"/>
      <c r="E22" s="56"/>
      <c r="F22" s="313">
        <v>42950</v>
      </c>
      <c r="G22" s="48"/>
      <c r="H22" s="48"/>
      <c r="I22" s="48" t="s">
        <v>296</v>
      </c>
      <c r="J22" s="48"/>
      <c r="K22" s="48"/>
      <c r="L22" s="48"/>
      <c r="M22" s="48"/>
      <c r="N22" s="64">
        <v>0</v>
      </c>
      <c r="O22" s="65">
        <v>0</v>
      </c>
      <c r="P22" s="64">
        <v>0</v>
      </c>
      <c r="Q22" s="65">
        <v>0</v>
      </c>
      <c r="R22" s="64">
        <v>7047.7474883677296</v>
      </c>
      <c r="S22" s="65">
        <v>4.2371300000000005</v>
      </c>
      <c r="T22" s="64">
        <v>7597.3421261115946</v>
      </c>
      <c r="U22" s="65">
        <v>14.547786000000002</v>
      </c>
      <c r="V22" s="64">
        <v>7597.3421261115946</v>
      </c>
      <c r="W22" s="65">
        <v>14.547786000000002</v>
      </c>
      <c r="X22" s="64">
        <v>7597.3421261115946</v>
      </c>
      <c r="Y22" s="65">
        <v>14.547786000000002</v>
      </c>
      <c r="Z22" s="61">
        <f t="shared" si="0"/>
        <v>29839.773866702511</v>
      </c>
      <c r="AA22" s="67">
        <f t="shared" si="1"/>
        <v>47.880488000000007</v>
      </c>
    </row>
    <row r="23" spans="2:27" ht="28.5" x14ac:dyDescent="0.25">
      <c r="B23" s="222"/>
      <c r="C23" s="16" t="s">
        <v>450</v>
      </c>
      <c r="D23" s="56"/>
      <c r="E23" s="56"/>
      <c r="F23" s="313">
        <v>42950</v>
      </c>
      <c r="G23" s="48"/>
      <c r="H23" s="48"/>
      <c r="I23" s="48"/>
      <c r="J23" s="48" t="s">
        <v>296</v>
      </c>
      <c r="K23" s="48" t="s">
        <v>296</v>
      </c>
      <c r="L23" s="48" t="s">
        <v>296</v>
      </c>
      <c r="M23" s="48"/>
      <c r="N23" s="64">
        <v>0</v>
      </c>
      <c r="O23" s="65">
        <v>0</v>
      </c>
      <c r="P23" s="64">
        <v>0</v>
      </c>
      <c r="Q23" s="65">
        <v>0</v>
      </c>
      <c r="R23" s="64">
        <v>1</v>
      </c>
      <c r="S23" s="65">
        <v>0.1</v>
      </c>
      <c r="T23" s="64">
        <v>1</v>
      </c>
      <c r="U23" s="65">
        <v>9.7333333333333327E-2</v>
      </c>
      <c r="V23" s="64">
        <v>1</v>
      </c>
      <c r="W23" s="65">
        <v>9.7333333333333327E-2</v>
      </c>
      <c r="X23" s="64">
        <v>1</v>
      </c>
      <c r="Y23" s="65">
        <v>9.7000000000000003E-2</v>
      </c>
      <c r="Z23" s="61">
        <f t="shared" si="0"/>
        <v>4</v>
      </c>
      <c r="AA23" s="67">
        <f t="shared" si="1"/>
        <v>0.39166666666666661</v>
      </c>
    </row>
    <row r="24" spans="2:27" ht="28.5" x14ac:dyDescent="0.25">
      <c r="B24" s="222"/>
      <c r="C24" s="16" t="s">
        <v>419</v>
      </c>
      <c r="D24" s="56"/>
      <c r="E24" s="56"/>
      <c r="F24" s="313">
        <v>42950</v>
      </c>
      <c r="G24" s="48"/>
      <c r="H24" s="48"/>
      <c r="I24" s="48"/>
      <c r="J24" s="48"/>
      <c r="K24" s="48"/>
      <c r="L24" s="48"/>
      <c r="M24" s="48" t="s">
        <v>296</v>
      </c>
      <c r="N24" s="64">
        <v>0</v>
      </c>
      <c r="O24" s="65">
        <v>0</v>
      </c>
      <c r="P24" s="64">
        <v>0</v>
      </c>
      <c r="Q24" s="65">
        <v>0</v>
      </c>
      <c r="R24" s="64">
        <v>1</v>
      </c>
      <c r="S24" s="65">
        <v>0.1</v>
      </c>
      <c r="T24" s="64">
        <v>1</v>
      </c>
      <c r="U24" s="65">
        <v>9.7333333333333327E-2</v>
      </c>
      <c r="V24" s="64">
        <v>1</v>
      </c>
      <c r="W24" s="65">
        <v>9.7333333333333327E-2</v>
      </c>
      <c r="X24" s="64">
        <v>1</v>
      </c>
      <c r="Y24" s="65">
        <v>9.7000000000000003E-2</v>
      </c>
      <c r="Z24" s="61">
        <f t="shared" si="0"/>
        <v>4</v>
      </c>
      <c r="AA24" s="67">
        <f t="shared" si="1"/>
        <v>0.39166666666666661</v>
      </c>
    </row>
    <row r="25" spans="2:27" x14ac:dyDescent="0.25">
      <c r="B25" s="222"/>
      <c r="C25" s="16" t="s">
        <v>448</v>
      </c>
      <c r="D25" s="56"/>
      <c r="E25" s="56"/>
      <c r="F25" s="119">
        <v>42370</v>
      </c>
      <c r="G25" s="48" t="s">
        <v>296</v>
      </c>
      <c r="H25" s="48"/>
      <c r="I25" s="48"/>
      <c r="J25" s="48"/>
      <c r="K25" s="48"/>
      <c r="L25" s="48"/>
      <c r="M25" s="48"/>
      <c r="N25" s="64">
        <v>0</v>
      </c>
      <c r="O25" s="65">
        <v>0</v>
      </c>
      <c r="P25" s="64">
        <v>11965</v>
      </c>
      <c r="Q25" s="65">
        <v>76</v>
      </c>
      <c r="R25" s="64">
        <v>9824.5850622406633</v>
      </c>
      <c r="S25" s="65">
        <v>33.524000000000001</v>
      </c>
      <c r="T25" s="64">
        <v>9318.9834024896263</v>
      </c>
      <c r="U25" s="65">
        <v>33.5</v>
      </c>
      <c r="V25" s="64">
        <v>9318.9834024896263</v>
      </c>
      <c r="W25" s="65">
        <v>33.5</v>
      </c>
      <c r="X25" s="64">
        <v>9318.9834024896263</v>
      </c>
      <c r="Y25" s="65">
        <v>33.5</v>
      </c>
      <c r="Z25" s="61">
        <f t="shared" si="0"/>
        <v>49746.535269709544</v>
      </c>
      <c r="AA25" s="67">
        <f t="shared" si="1"/>
        <v>210.024</v>
      </c>
    </row>
    <row r="26" spans="2:27" x14ac:dyDescent="0.25">
      <c r="B26" s="222"/>
      <c r="C26" s="16" t="s">
        <v>295</v>
      </c>
      <c r="D26" s="56"/>
      <c r="E26" s="56"/>
      <c r="F26" s="119">
        <v>42370</v>
      </c>
      <c r="G26" s="48" t="s">
        <v>296</v>
      </c>
      <c r="H26" s="48" t="s">
        <v>296</v>
      </c>
      <c r="I26" s="48"/>
      <c r="J26" s="48"/>
      <c r="K26" s="48"/>
      <c r="L26" s="48"/>
      <c r="M26" s="48"/>
      <c r="N26" s="64">
        <v>0</v>
      </c>
      <c r="O26" s="65">
        <v>0</v>
      </c>
      <c r="P26" s="64">
        <v>9849.0008726003489</v>
      </c>
      <c r="Q26" s="65">
        <v>7</v>
      </c>
      <c r="R26" s="64">
        <v>16894.691490226876</v>
      </c>
      <c r="S26" s="65">
        <v>19.60988</v>
      </c>
      <c r="T26" s="64">
        <v>16894.689869775328</v>
      </c>
      <c r="U26" s="65">
        <v>19.609877083271204</v>
      </c>
      <c r="V26" s="64">
        <v>1</v>
      </c>
      <c r="W26" s="65">
        <v>0.1</v>
      </c>
      <c r="X26" s="64">
        <v>1</v>
      </c>
      <c r="Y26" s="65">
        <v>0.1</v>
      </c>
      <c r="Z26" s="61">
        <f t="shared" si="0"/>
        <v>43640.382232602555</v>
      </c>
      <c r="AA26" s="67">
        <f t="shared" si="1"/>
        <v>46.419757083271207</v>
      </c>
    </row>
    <row r="27" spans="2:27" ht="28.5" x14ac:dyDescent="0.25">
      <c r="B27" s="222"/>
      <c r="C27" s="16" t="s">
        <v>429</v>
      </c>
      <c r="D27" s="56"/>
      <c r="E27" s="56"/>
      <c r="F27" s="119">
        <v>42370</v>
      </c>
      <c r="G27" s="48" t="s">
        <v>296</v>
      </c>
      <c r="H27" s="48"/>
      <c r="I27" s="48"/>
      <c r="J27" s="48"/>
      <c r="K27" s="48"/>
      <c r="L27" s="48"/>
      <c r="M27" s="48"/>
      <c r="N27" s="64">
        <v>0</v>
      </c>
      <c r="O27" s="65">
        <v>0</v>
      </c>
      <c r="P27" s="64">
        <v>1489</v>
      </c>
      <c r="Q27" s="65">
        <v>4</v>
      </c>
      <c r="R27" s="64">
        <v>6388.96</v>
      </c>
      <c r="S27" s="65">
        <v>6.2240000000000002</v>
      </c>
      <c r="T27" s="64">
        <v>1</v>
      </c>
      <c r="U27" s="65">
        <v>0.1</v>
      </c>
      <c r="V27" s="64">
        <v>1</v>
      </c>
      <c r="W27" s="65">
        <v>0.1</v>
      </c>
      <c r="X27" s="64">
        <v>1</v>
      </c>
      <c r="Y27" s="65">
        <v>0.1</v>
      </c>
      <c r="Z27" s="61">
        <f t="shared" si="0"/>
        <v>7880.96</v>
      </c>
      <c r="AA27" s="67">
        <f t="shared" si="1"/>
        <v>10.524000000000001</v>
      </c>
    </row>
    <row r="28" spans="2:27" ht="28.5" x14ac:dyDescent="0.25">
      <c r="B28" s="222"/>
      <c r="C28" s="16" t="s">
        <v>449</v>
      </c>
      <c r="D28" s="56"/>
      <c r="E28" s="56"/>
      <c r="F28" s="119">
        <v>42658</v>
      </c>
      <c r="G28" s="48" t="s">
        <v>296</v>
      </c>
      <c r="H28" s="48"/>
      <c r="I28" s="48"/>
      <c r="J28" s="48"/>
      <c r="K28" s="48"/>
      <c r="L28" s="48"/>
      <c r="M28" s="48"/>
      <c r="N28" s="64">
        <v>0</v>
      </c>
      <c r="O28" s="65">
        <v>0</v>
      </c>
      <c r="P28" s="64">
        <v>0</v>
      </c>
      <c r="Q28" s="65">
        <v>0</v>
      </c>
      <c r="R28" s="64">
        <v>900.00102323872875</v>
      </c>
      <c r="S28" s="65">
        <v>1.8392199999999996</v>
      </c>
      <c r="T28" s="64">
        <v>884.00780865242416</v>
      </c>
      <c r="U28" s="65">
        <v>1.7999999999999994</v>
      </c>
      <c r="V28" s="64">
        <v>884.00780865242416</v>
      </c>
      <c r="W28" s="65">
        <v>1.7999999999999994</v>
      </c>
      <c r="X28" s="64">
        <v>884.00780865242416</v>
      </c>
      <c r="Y28" s="65">
        <v>1.7999999999999994</v>
      </c>
      <c r="Z28" s="61">
        <f t="shared" si="0"/>
        <v>3552.0244491960011</v>
      </c>
      <c r="AA28" s="67">
        <f t="shared" si="1"/>
        <v>7.2392199999999978</v>
      </c>
    </row>
    <row r="29" spans="2:27" x14ac:dyDescent="0.25">
      <c r="B29" s="222"/>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22"/>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22"/>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ht="28.5" x14ac:dyDescent="0.25">
      <c r="B32" s="222"/>
      <c r="C32" s="16"/>
      <c r="D32" s="56"/>
      <c r="E32" s="56" t="s">
        <v>530</v>
      </c>
      <c r="F32" s="119">
        <v>43101</v>
      </c>
      <c r="G32" s="48"/>
      <c r="H32" s="48"/>
      <c r="I32" s="48" t="s">
        <v>296</v>
      </c>
      <c r="J32" s="48" t="s">
        <v>296</v>
      </c>
      <c r="K32" s="48" t="s">
        <v>296</v>
      </c>
      <c r="L32" s="48" t="s">
        <v>296</v>
      </c>
      <c r="M32" s="48" t="s">
        <v>296</v>
      </c>
      <c r="N32" s="64">
        <v>0</v>
      </c>
      <c r="O32" s="65">
        <v>0</v>
      </c>
      <c r="P32" s="64">
        <v>0</v>
      </c>
      <c r="Q32" s="65">
        <v>0</v>
      </c>
      <c r="R32" s="64">
        <v>0</v>
      </c>
      <c r="S32" s="65">
        <v>0</v>
      </c>
      <c r="T32" s="64">
        <v>15629.66862741258</v>
      </c>
      <c r="U32" s="65">
        <v>74.23</v>
      </c>
      <c r="V32" s="64">
        <v>15629.66862741258</v>
      </c>
      <c r="W32" s="65">
        <v>74.23</v>
      </c>
      <c r="X32" s="64">
        <v>16399.125624866723</v>
      </c>
      <c r="Y32" s="65">
        <v>78.28</v>
      </c>
      <c r="Z32" s="61">
        <f t="shared" si="0"/>
        <v>47658.462879691884</v>
      </c>
      <c r="AA32" s="67">
        <f t="shared" si="1"/>
        <v>226.74</v>
      </c>
    </row>
    <row r="33" spans="2:27" ht="28.5" x14ac:dyDescent="0.25">
      <c r="B33" s="222"/>
      <c r="C33" s="16"/>
      <c r="D33" s="56"/>
      <c r="E33" s="56" t="s">
        <v>531</v>
      </c>
      <c r="F33" s="119">
        <v>43101</v>
      </c>
      <c r="G33" s="48" t="s">
        <v>296</v>
      </c>
      <c r="H33" s="48" t="s">
        <v>296</v>
      </c>
      <c r="I33" s="48"/>
      <c r="J33" s="48"/>
      <c r="K33" s="48"/>
      <c r="L33" s="48"/>
      <c r="M33" s="48"/>
      <c r="N33" s="64">
        <v>0</v>
      </c>
      <c r="O33" s="65">
        <v>0</v>
      </c>
      <c r="P33" s="64">
        <v>0</v>
      </c>
      <c r="Q33" s="65">
        <v>0</v>
      </c>
      <c r="R33" s="64">
        <v>0</v>
      </c>
      <c r="S33" s="65">
        <v>0</v>
      </c>
      <c r="T33" s="64">
        <v>24640.57</v>
      </c>
      <c r="U33" s="65">
        <v>50.96</v>
      </c>
      <c r="V33" s="64">
        <v>24640.57</v>
      </c>
      <c r="W33" s="65">
        <v>50.96</v>
      </c>
      <c r="X33" s="64">
        <v>24640.579999999998</v>
      </c>
      <c r="Y33" s="65">
        <v>50.96</v>
      </c>
      <c r="Z33" s="61">
        <f t="shared" si="0"/>
        <v>73921.72</v>
      </c>
      <c r="AA33" s="67">
        <f t="shared" si="1"/>
        <v>152.88</v>
      </c>
    </row>
    <row r="34" spans="2:27" x14ac:dyDescent="0.25">
      <c r="B34" s="222"/>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22"/>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22"/>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22"/>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22"/>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22"/>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22"/>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22"/>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22"/>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22"/>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22"/>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22"/>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23"/>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37968.000872600351</v>
      </c>
      <c r="Q47" s="66">
        <f t="shared" ref="Q47:AA47" si="2">SUM(Q16:Q46)</f>
        <v>169.72</v>
      </c>
      <c r="R47" s="61">
        <f>SUM(R16:R46)</f>
        <v>65818.119145933131</v>
      </c>
      <c r="S47" s="66">
        <f t="shared" si="2"/>
        <v>152.64856999999998</v>
      </c>
      <c r="T47" s="61">
        <f t="shared" si="2"/>
        <v>104391.73190617058</v>
      </c>
      <c r="U47" s="66">
        <f t="shared" si="2"/>
        <v>309.29232974993784</v>
      </c>
      <c r="V47" s="61">
        <f t="shared" si="2"/>
        <v>87900.351956537997</v>
      </c>
      <c r="W47" s="66">
        <f t="shared" si="2"/>
        <v>298.98245266666663</v>
      </c>
      <c r="X47" s="61">
        <f t="shared" si="2"/>
        <v>98671.799065835818</v>
      </c>
      <c r="Y47" s="66">
        <f t="shared" si="2"/>
        <v>349.00178599999998</v>
      </c>
      <c r="Z47" s="61">
        <f t="shared" si="2"/>
        <v>394750.00294707785</v>
      </c>
      <c r="AA47" s="66">
        <f t="shared" si="2"/>
        <v>1277.9251384166046</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21"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3">IF(SUM(N49,P49,R49,T49,V49,X49)=0,"",SUM(N49,P49,R49,T49,V49,X49))</f>
        <v/>
      </c>
      <c r="AA49" s="67"/>
    </row>
    <row r="50" spans="2:27" x14ac:dyDescent="0.25">
      <c r="B50" s="222"/>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3"/>
        <v/>
      </c>
      <c r="AA50" s="67"/>
    </row>
    <row r="51" spans="2:27" x14ac:dyDescent="0.25">
      <c r="B51" s="222"/>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3"/>
        <v/>
      </c>
      <c r="AA51" s="67"/>
    </row>
    <row r="52" spans="2:27" x14ac:dyDescent="0.25">
      <c r="B52" s="222"/>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3"/>
        <v/>
      </c>
      <c r="AA52" s="67"/>
    </row>
    <row r="53" spans="2:27" x14ac:dyDescent="0.25">
      <c r="B53" s="222"/>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3"/>
        <v/>
      </c>
      <c r="AA53" s="67"/>
    </row>
    <row r="54" spans="2:27" x14ac:dyDescent="0.25">
      <c r="B54" s="222"/>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3"/>
        <v/>
      </c>
      <c r="AA54" s="67"/>
    </row>
    <row r="55" spans="2:27" x14ac:dyDescent="0.25">
      <c r="B55" s="222"/>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3"/>
        <v/>
      </c>
      <c r="AA55" s="67"/>
    </row>
    <row r="56" spans="2:27" x14ac:dyDescent="0.25">
      <c r="B56" s="222"/>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3"/>
        <v/>
      </c>
      <c r="AA56" s="67"/>
    </row>
    <row r="57" spans="2:27" x14ac:dyDescent="0.25">
      <c r="B57" s="223"/>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3"/>
        <v/>
      </c>
      <c r="AA57" s="67"/>
    </row>
    <row r="58" spans="2:27" ht="22.9" customHeight="1" x14ac:dyDescent="0.25">
      <c r="B58" s="218" t="s">
        <v>309</v>
      </c>
      <c r="C58" s="219"/>
      <c r="D58" s="219"/>
      <c r="E58" s="219"/>
      <c r="F58" s="219"/>
      <c r="G58" s="219"/>
      <c r="H58" s="219"/>
      <c r="I58" s="219"/>
      <c r="J58" s="219"/>
      <c r="K58" s="219"/>
      <c r="L58" s="219"/>
      <c r="M58" s="220"/>
      <c r="N58" s="61">
        <f t="shared" ref="N58:AA58" si="4">SUM(N49:N57)</f>
        <v>0</v>
      </c>
      <c r="O58" s="66">
        <f t="shared" si="4"/>
        <v>0</v>
      </c>
      <c r="P58" s="61">
        <f t="shared" si="4"/>
        <v>0</v>
      </c>
      <c r="Q58" s="66">
        <f t="shared" si="4"/>
        <v>0</v>
      </c>
      <c r="R58" s="61">
        <f t="shared" si="4"/>
        <v>0</v>
      </c>
      <c r="S58" s="66">
        <f t="shared" si="4"/>
        <v>0</v>
      </c>
      <c r="T58" s="61">
        <f t="shared" si="4"/>
        <v>0</v>
      </c>
      <c r="U58" s="66">
        <f t="shared" si="4"/>
        <v>0</v>
      </c>
      <c r="V58" s="61">
        <f t="shared" si="4"/>
        <v>0</v>
      </c>
      <c r="W58" s="66">
        <f t="shared" si="4"/>
        <v>0</v>
      </c>
      <c r="X58" s="61">
        <f t="shared" si="4"/>
        <v>0</v>
      </c>
      <c r="Y58" s="66">
        <f t="shared" si="4"/>
        <v>0</v>
      </c>
      <c r="Z58" s="61">
        <f t="shared" si="4"/>
        <v>0</v>
      </c>
      <c r="AA58" s="66">
        <f t="shared" si="4"/>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24" t="s">
        <v>400</v>
      </c>
      <c r="C60" s="16" t="s">
        <v>421</v>
      </c>
      <c r="D60" s="234"/>
      <c r="E60" s="235"/>
      <c r="F60" s="235"/>
      <c r="G60" s="235"/>
      <c r="H60" s="235"/>
      <c r="I60" s="235"/>
      <c r="J60" s="235"/>
      <c r="K60" s="235"/>
      <c r="L60" s="235"/>
      <c r="M60" s="236"/>
      <c r="N60" s="57"/>
      <c r="O60" s="65">
        <v>19.344000000000001</v>
      </c>
      <c r="P60" s="57"/>
      <c r="Q60" s="57"/>
      <c r="R60" s="57"/>
      <c r="S60" s="57"/>
      <c r="T60" s="57"/>
      <c r="U60" s="57"/>
      <c r="V60" s="57"/>
      <c r="W60" s="57"/>
      <c r="X60" s="57"/>
      <c r="Y60" s="57"/>
      <c r="Z60" s="70"/>
      <c r="AA60" s="67">
        <v>19.344000000000001</v>
      </c>
    </row>
    <row r="61" spans="2:27" x14ac:dyDescent="0.25">
      <c r="B61" s="225"/>
      <c r="C61" s="16" t="s">
        <v>424</v>
      </c>
      <c r="D61" s="237"/>
      <c r="E61" s="238"/>
      <c r="F61" s="238"/>
      <c r="G61" s="238"/>
      <c r="H61" s="238"/>
      <c r="I61" s="238"/>
      <c r="J61" s="238"/>
      <c r="K61" s="238"/>
      <c r="L61" s="238"/>
      <c r="M61" s="239"/>
      <c r="N61" s="57"/>
      <c r="O61" s="65">
        <v>2.8010000000000002</v>
      </c>
      <c r="P61" s="57"/>
      <c r="Q61" s="57"/>
      <c r="R61" s="57"/>
      <c r="S61" s="57"/>
      <c r="T61" s="57"/>
      <c r="U61" s="57"/>
      <c r="V61" s="57"/>
      <c r="W61" s="57"/>
      <c r="X61" s="57"/>
      <c r="Y61" s="57"/>
      <c r="Z61" s="70"/>
      <c r="AA61" s="67">
        <v>2.8010000000000002</v>
      </c>
    </row>
    <row r="62" spans="2:27" ht="28.5" x14ac:dyDescent="0.25">
      <c r="B62" s="225"/>
      <c r="C62" s="16" t="s">
        <v>262</v>
      </c>
      <c r="D62" s="237"/>
      <c r="E62" s="238"/>
      <c r="F62" s="238"/>
      <c r="G62" s="238"/>
      <c r="H62" s="238"/>
      <c r="I62" s="238"/>
      <c r="J62" s="238"/>
      <c r="K62" s="238"/>
      <c r="L62" s="238"/>
      <c r="M62" s="239"/>
      <c r="N62" s="57"/>
      <c r="O62" s="65">
        <v>56.374045199999998</v>
      </c>
      <c r="P62" s="57"/>
      <c r="Q62" s="57"/>
      <c r="R62" s="57"/>
      <c r="S62" s="57"/>
      <c r="T62" s="57"/>
      <c r="U62" s="57"/>
      <c r="V62" s="57"/>
      <c r="W62" s="57"/>
      <c r="X62" s="57"/>
      <c r="Y62" s="57"/>
      <c r="Z62" s="70"/>
      <c r="AA62" s="67">
        <v>56.374045199999998</v>
      </c>
    </row>
    <row r="63" spans="2:27" ht="28.5" x14ac:dyDescent="0.25">
      <c r="B63" s="225"/>
      <c r="C63" s="16" t="s">
        <v>416</v>
      </c>
      <c r="D63" s="237"/>
      <c r="E63" s="238"/>
      <c r="F63" s="238"/>
      <c r="G63" s="238"/>
      <c r="H63" s="238"/>
      <c r="I63" s="238"/>
      <c r="J63" s="238"/>
      <c r="K63" s="238"/>
      <c r="L63" s="238"/>
      <c r="M63" s="239"/>
      <c r="N63" s="57"/>
      <c r="O63" s="65">
        <v>0.33800000000000002</v>
      </c>
      <c r="P63" s="57"/>
      <c r="Q63" s="57"/>
      <c r="R63" s="57"/>
      <c r="S63" s="57"/>
      <c r="T63" s="57"/>
      <c r="U63" s="57"/>
      <c r="V63" s="57"/>
      <c r="W63" s="57"/>
      <c r="X63" s="57"/>
      <c r="Y63" s="57"/>
      <c r="Z63" s="70"/>
      <c r="AA63" s="67">
        <v>0.33800000000000002</v>
      </c>
    </row>
    <row r="64" spans="2:27" ht="28.5" x14ac:dyDescent="0.25">
      <c r="B64" s="225"/>
      <c r="C64" s="16" t="s">
        <v>420</v>
      </c>
      <c r="D64" s="237"/>
      <c r="E64" s="238"/>
      <c r="F64" s="238"/>
      <c r="G64" s="238"/>
      <c r="H64" s="238"/>
      <c r="I64" s="238"/>
      <c r="J64" s="238"/>
      <c r="K64" s="238"/>
      <c r="L64" s="238"/>
      <c r="M64" s="239"/>
      <c r="N64" s="57"/>
      <c r="O64" s="65">
        <v>3.2189999999999999</v>
      </c>
      <c r="P64" s="57"/>
      <c r="Q64" s="57"/>
      <c r="R64" s="57"/>
      <c r="S64" s="57"/>
      <c r="T64" s="57"/>
      <c r="U64" s="57"/>
      <c r="V64" s="57"/>
      <c r="W64" s="57"/>
      <c r="X64" s="57"/>
      <c r="Y64" s="57"/>
      <c r="Z64" s="70"/>
      <c r="AA64" s="67">
        <v>3.2189999999999999</v>
      </c>
    </row>
    <row r="65" spans="2:27" x14ac:dyDescent="0.25">
      <c r="B65" s="225"/>
      <c r="C65" s="16" t="s">
        <v>532</v>
      </c>
      <c r="D65" s="237"/>
      <c r="E65" s="238"/>
      <c r="F65" s="238"/>
      <c r="G65" s="238"/>
      <c r="H65" s="238"/>
      <c r="I65" s="238"/>
      <c r="J65" s="238"/>
      <c r="K65" s="238"/>
      <c r="L65" s="238"/>
      <c r="M65" s="239"/>
      <c r="N65" s="57"/>
      <c r="O65" s="65">
        <v>2.5459999999999998</v>
      </c>
      <c r="P65" s="57"/>
      <c r="Q65" s="57"/>
      <c r="R65" s="57"/>
      <c r="S65" s="57"/>
      <c r="T65" s="57"/>
      <c r="U65" s="57"/>
      <c r="V65" s="57"/>
      <c r="W65" s="57"/>
      <c r="X65" s="57"/>
      <c r="Y65" s="57"/>
      <c r="Z65" s="70"/>
      <c r="AA65" s="67">
        <v>0</v>
      </c>
    </row>
    <row r="66" spans="2:27" x14ac:dyDescent="0.25">
      <c r="B66" s="225"/>
      <c r="C66" s="16"/>
      <c r="D66" s="237"/>
      <c r="E66" s="238"/>
      <c r="F66" s="238"/>
      <c r="G66" s="238"/>
      <c r="H66" s="238"/>
      <c r="I66" s="238"/>
      <c r="J66" s="238"/>
      <c r="K66" s="238"/>
      <c r="L66" s="238"/>
      <c r="M66" s="239"/>
      <c r="N66" s="57"/>
      <c r="O66" s="65"/>
      <c r="P66" s="57"/>
      <c r="Q66" s="57"/>
      <c r="R66" s="57"/>
      <c r="S66" s="57"/>
      <c r="T66" s="57"/>
      <c r="U66" s="57"/>
      <c r="V66" s="57"/>
      <c r="W66" s="57"/>
      <c r="X66" s="57"/>
      <c r="Y66" s="57"/>
      <c r="Z66" s="70"/>
      <c r="AA66" s="67"/>
    </row>
    <row r="67" spans="2:27" x14ac:dyDescent="0.25">
      <c r="B67" s="225"/>
      <c r="C67" s="16"/>
      <c r="D67" s="237"/>
      <c r="E67" s="238"/>
      <c r="F67" s="238"/>
      <c r="G67" s="238"/>
      <c r="H67" s="238"/>
      <c r="I67" s="238"/>
      <c r="J67" s="238"/>
      <c r="K67" s="238"/>
      <c r="L67" s="238"/>
      <c r="M67" s="239"/>
      <c r="N67" s="57"/>
      <c r="O67" s="65"/>
      <c r="P67" s="57"/>
      <c r="Q67" s="57"/>
      <c r="R67" s="57"/>
      <c r="S67" s="57"/>
      <c r="T67" s="57"/>
      <c r="U67" s="57"/>
      <c r="V67" s="57"/>
      <c r="W67" s="57"/>
      <c r="X67" s="57"/>
      <c r="Y67" s="57"/>
      <c r="Z67" s="70"/>
      <c r="AA67" s="67"/>
    </row>
    <row r="68" spans="2:27" x14ac:dyDescent="0.25">
      <c r="B68" s="225"/>
      <c r="C68" s="16"/>
      <c r="D68" s="237"/>
      <c r="E68" s="238"/>
      <c r="F68" s="238"/>
      <c r="G68" s="238"/>
      <c r="H68" s="238"/>
      <c r="I68" s="238"/>
      <c r="J68" s="238"/>
      <c r="K68" s="238"/>
      <c r="L68" s="238"/>
      <c r="M68" s="239"/>
      <c r="N68" s="57"/>
      <c r="O68" s="65"/>
      <c r="P68" s="57"/>
      <c r="Q68" s="57"/>
      <c r="R68" s="57"/>
      <c r="S68" s="57"/>
      <c r="T68" s="57"/>
      <c r="U68" s="57"/>
      <c r="V68" s="57"/>
      <c r="W68" s="57"/>
      <c r="X68" s="57"/>
      <c r="Y68" s="57"/>
      <c r="Z68" s="70"/>
      <c r="AA68" s="67"/>
    </row>
    <row r="69" spans="2:27" x14ac:dyDescent="0.25">
      <c r="B69" s="225"/>
      <c r="C69" s="16"/>
      <c r="D69" s="237"/>
      <c r="E69" s="238"/>
      <c r="F69" s="238"/>
      <c r="G69" s="238"/>
      <c r="H69" s="238"/>
      <c r="I69" s="238"/>
      <c r="J69" s="238"/>
      <c r="K69" s="238"/>
      <c r="L69" s="238"/>
      <c r="M69" s="239"/>
      <c r="N69" s="57"/>
      <c r="O69" s="65"/>
      <c r="P69" s="57"/>
      <c r="Q69" s="57"/>
      <c r="R69" s="57"/>
      <c r="S69" s="57"/>
      <c r="T69" s="57"/>
      <c r="U69" s="57"/>
      <c r="V69" s="57"/>
      <c r="W69" s="57"/>
      <c r="X69" s="57"/>
      <c r="Y69" s="57"/>
      <c r="Z69" s="70"/>
      <c r="AA69" s="67"/>
    </row>
    <row r="70" spans="2:27" x14ac:dyDescent="0.25">
      <c r="B70" s="225"/>
      <c r="C70" s="16"/>
      <c r="D70" s="237"/>
      <c r="E70" s="238"/>
      <c r="F70" s="238"/>
      <c r="G70" s="238"/>
      <c r="H70" s="238"/>
      <c r="I70" s="238"/>
      <c r="J70" s="238"/>
      <c r="K70" s="238"/>
      <c r="L70" s="238"/>
      <c r="M70" s="239"/>
      <c r="N70" s="57"/>
      <c r="O70" s="65"/>
      <c r="P70" s="57"/>
      <c r="Q70" s="57"/>
      <c r="R70" s="57"/>
      <c r="S70" s="57"/>
      <c r="T70" s="57"/>
      <c r="U70" s="57"/>
      <c r="V70" s="57"/>
      <c r="W70" s="57"/>
      <c r="X70" s="57"/>
      <c r="Y70" s="57"/>
      <c r="Z70" s="70"/>
      <c r="AA70" s="67"/>
    </row>
    <row r="71" spans="2:27" x14ac:dyDescent="0.25">
      <c r="B71" s="225"/>
      <c r="C71" s="16"/>
      <c r="D71" s="237"/>
      <c r="E71" s="238"/>
      <c r="F71" s="238"/>
      <c r="G71" s="238"/>
      <c r="H71" s="238"/>
      <c r="I71" s="238"/>
      <c r="J71" s="238"/>
      <c r="K71" s="238"/>
      <c r="L71" s="238"/>
      <c r="M71" s="239"/>
      <c r="N71" s="57"/>
      <c r="O71" s="65"/>
      <c r="P71" s="57"/>
      <c r="Q71" s="57"/>
      <c r="R71" s="57"/>
      <c r="S71" s="57"/>
      <c r="T71" s="57"/>
      <c r="U71" s="57"/>
      <c r="V71" s="57"/>
      <c r="W71" s="57"/>
      <c r="X71" s="57"/>
      <c r="Y71" s="57"/>
      <c r="Z71" s="70"/>
      <c r="AA71" s="67"/>
    </row>
    <row r="72" spans="2:27" x14ac:dyDescent="0.25">
      <c r="B72" s="225"/>
      <c r="C72" s="16"/>
      <c r="D72" s="237"/>
      <c r="E72" s="238"/>
      <c r="F72" s="238"/>
      <c r="G72" s="238"/>
      <c r="H72" s="238"/>
      <c r="I72" s="238"/>
      <c r="J72" s="238"/>
      <c r="K72" s="238"/>
      <c r="L72" s="238"/>
      <c r="M72" s="239"/>
      <c r="N72" s="57"/>
      <c r="O72" s="65"/>
      <c r="P72" s="57"/>
      <c r="Q72" s="57"/>
      <c r="R72" s="57"/>
      <c r="S72" s="57"/>
      <c r="T72" s="57"/>
      <c r="U72" s="57"/>
      <c r="V72" s="57"/>
      <c r="W72" s="57"/>
      <c r="X72" s="57"/>
      <c r="Y72" s="57"/>
      <c r="Z72" s="70"/>
      <c r="AA72" s="67"/>
    </row>
    <row r="73" spans="2:27" x14ac:dyDescent="0.25">
      <c r="B73" s="225"/>
      <c r="C73" s="16"/>
      <c r="D73" s="237"/>
      <c r="E73" s="238"/>
      <c r="F73" s="238"/>
      <c r="G73" s="238"/>
      <c r="H73" s="238"/>
      <c r="I73" s="238"/>
      <c r="J73" s="238"/>
      <c r="K73" s="238"/>
      <c r="L73" s="238"/>
      <c r="M73" s="239"/>
      <c r="N73" s="57"/>
      <c r="O73" s="65"/>
      <c r="P73" s="57"/>
      <c r="Q73" s="57"/>
      <c r="R73" s="57"/>
      <c r="S73" s="57"/>
      <c r="T73" s="57"/>
      <c r="U73" s="57"/>
      <c r="V73" s="57"/>
      <c r="W73" s="57"/>
      <c r="X73" s="57"/>
      <c r="Y73" s="57"/>
      <c r="Z73" s="70"/>
      <c r="AA73" s="67"/>
    </row>
    <row r="74" spans="2:27" x14ac:dyDescent="0.25">
      <c r="B74" s="225"/>
      <c r="C74" s="16"/>
      <c r="D74" s="237"/>
      <c r="E74" s="238"/>
      <c r="F74" s="238"/>
      <c r="G74" s="238"/>
      <c r="H74" s="238"/>
      <c r="I74" s="238"/>
      <c r="J74" s="238"/>
      <c r="K74" s="238"/>
      <c r="L74" s="238"/>
      <c r="M74" s="239"/>
      <c r="N74" s="57"/>
      <c r="O74" s="65"/>
      <c r="P74" s="57"/>
      <c r="Q74" s="57"/>
      <c r="R74" s="57"/>
      <c r="S74" s="57"/>
      <c r="T74" s="57"/>
      <c r="U74" s="57"/>
      <c r="V74" s="57"/>
      <c r="W74" s="57"/>
      <c r="X74" s="57"/>
      <c r="Y74" s="57"/>
      <c r="Z74" s="70"/>
      <c r="AA74" s="67"/>
    </row>
    <row r="75" spans="2:27" x14ac:dyDescent="0.25">
      <c r="B75" s="226"/>
      <c r="C75" s="16"/>
      <c r="D75" s="240"/>
      <c r="E75" s="241"/>
      <c r="F75" s="241"/>
      <c r="G75" s="241"/>
      <c r="H75" s="241"/>
      <c r="I75" s="241"/>
      <c r="J75" s="241"/>
      <c r="K75" s="241"/>
      <c r="L75" s="241"/>
      <c r="M75" s="242"/>
      <c r="N75" s="57"/>
      <c r="O75" s="65"/>
      <c r="P75" s="57"/>
      <c r="Q75" s="57"/>
      <c r="R75" s="57"/>
      <c r="S75" s="57"/>
      <c r="T75" s="57"/>
      <c r="U75" s="57"/>
      <c r="V75" s="57"/>
      <c r="W75" s="57"/>
      <c r="X75" s="57"/>
      <c r="Y75" s="57"/>
      <c r="Z75" s="70"/>
      <c r="AA75" s="67"/>
    </row>
    <row r="76" spans="2:27" ht="22.9" customHeight="1" x14ac:dyDescent="0.25">
      <c r="B76" s="227" t="s">
        <v>401</v>
      </c>
      <c r="C76" s="228"/>
      <c r="D76" s="228"/>
      <c r="E76" s="228"/>
      <c r="F76" s="228"/>
      <c r="G76" s="228"/>
      <c r="H76" s="228"/>
      <c r="I76" s="228"/>
      <c r="J76" s="228"/>
      <c r="K76" s="228"/>
      <c r="L76" s="228"/>
      <c r="M76" s="229"/>
      <c r="N76" s="61">
        <f>SUM(N60:N75)</f>
        <v>0</v>
      </c>
      <c r="O76" s="66">
        <f>SUM(O60:O75)</f>
        <v>84.622045199999988</v>
      </c>
      <c r="P76" s="57"/>
      <c r="Q76" s="57"/>
      <c r="R76" s="57"/>
      <c r="S76" s="57"/>
      <c r="T76" s="57"/>
      <c r="U76" s="57"/>
      <c r="V76" s="57"/>
      <c r="W76" s="57"/>
      <c r="X76" s="57"/>
      <c r="Y76" s="57"/>
      <c r="Z76" s="21">
        <f>SUM(Z60:Z75)</f>
        <v>0</v>
      </c>
      <c r="AA76" s="66">
        <f>SUM(AA60:AA75)</f>
        <v>82.076045199999982</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27" t="s">
        <v>336</v>
      </c>
      <c r="C78" s="228"/>
      <c r="D78" s="228"/>
      <c r="E78" s="228"/>
      <c r="F78" s="228"/>
      <c r="G78" s="228"/>
      <c r="H78" s="228"/>
      <c r="I78" s="228"/>
      <c r="J78" s="228"/>
      <c r="K78" s="228"/>
      <c r="L78" s="228"/>
      <c r="M78" s="229"/>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05" t="s">
        <v>310</v>
      </c>
      <c r="C80" s="206"/>
      <c r="D80" s="206"/>
      <c r="E80" s="206"/>
      <c r="F80" s="206"/>
      <c r="G80" s="206"/>
      <c r="H80" s="206"/>
      <c r="I80" s="206"/>
      <c r="J80" s="206"/>
      <c r="K80" s="206"/>
      <c r="L80" s="206"/>
      <c r="M80" s="207"/>
      <c r="N80" s="61">
        <f>N78+N58+N47</f>
        <v>0</v>
      </c>
      <c r="O80" s="66">
        <f>O78+O76+O47+O58</f>
        <v>84.622045199999988</v>
      </c>
      <c r="P80" s="61">
        <f>P78+P58+P47</f>
        <v>37968.000872600351</v>
      </c>
      <c r="Q80" s="66">
        <f>Q78+Q47+Q58</f>
        <v>169.72</v>
      </c>
      <c r="R80" s="61">
        <f>R78+R58+R47</f>
        <v>65818.119145933131</v>
      </c>
      <c r="S80" s="66">
        <f>S78+S47+S58</f>
        <v>152.64856999999998</v>
      </c>
      <c r="T80" s="61">
        <f>T78+T58+T47</f>
        <v>104391.73190617058</v>
      </c>
      <c r="U80" s="66">
        <f>U78+U47+U58</f>
        <v>309.29232974993784</v>
      </c>
      <c r="V80" s="61">
        <f>V78+V58+V47</f>
        <v>87900.351956537997</v>
      </c>
      <c r="W80" s="66">
        <f>W78+W47+W58</f>
        <v>298.98245266666663</v>
      </c>
      <c r="X80" s="61">
        <f>X78+X58+X47</f>
        <v>98671.799065835818</v>
      </c>
      <c r="Y80" s="66">
        <f>Y78+Y47+Y58</f>
        <v>349.00178599999998</v>
      </c>
      <c r="Z80" s="142">
        <f>Z78+Z58+Z47</f>
        <v>394750.00294707785</v>
      </c>
      <c r="AA80" s="143">
        <f>AA78+AA76+AA47+AA58</f>
        <v>1360.0011836166045</v>
      </c>
    </row>
    <row r="82" spans="2:25" ht="23.45" customHeight="1" x14ac:dyDescent="0.25">
      <c r="B82" s="205" t="s">
        <v>354</v>
      </c>
      <c r="C82" s="206"/>
      <c r="D82" s="206"/>
      <c r="E82" s="206"/>
      <c r="F82" s="206"/>
      <c r="G82" s="206"/>
      <c r="H82" s="206"/>
      <c r="I82" s="206"/>
      <c r="J82" s="206"/>
      <c r="K82" s="206"/>
      <c r="L82" s="206"/>
      <c r="M82" s="207"/>
      <c r="O82" s="71" t="str">
        <f>IF('C. CDM Plan Summary'!$G5=0,"",IF((O80-O78)/'C. CDM Plan Summary'!$G5&gt;0.083,"True","False"))</f>
        <v>False</v>
      </c>
      <c r="Q82" s="71" t="str">
        <f>IF('C. CDM Plan Summary'!$G5=0,"",IF((Q80-Q78)/'C. CDM Plan Summary'!$G5&gt;0.083,"True","False"))</f>
        <v>True</v>
      </c>
      <c r="S82" s="71" t="str">
        <f>IF('C. CDM Plan Summary'!$G5=0,"",IF((S80-S78)/'C. CDM Plan Summary'!$G5&gt;0.083,"True","False"))</f>
        <v>True</v>
      </c>
      <c r="U82" s="71" t="str">
        <f>IF('C. CDM Plan Summary'!$G5=0,"",IF((U80-U78)/'C. CDM Plan Summary'!$G5&gt;0.083,"True","False"))</f>
        <v>True</v>
      </c>
      <c r="W82" s="71" t="str">
        <f>IF('C. CDM Plan Summary'!$G5=0,"",IF((W80-W78)/'C. CDM Plan Summary'!$G5&gt;0.083,"True","False"))</f>
        <v>True</v>
      </c>
      <c r="Y82" s="71" t="str">
        <f>IF('C. CDM Plan Summary'!$G5=0,"",IF((Y80-Y78)/'C. CDM Plan Summary'!$G5&gt;0.083,"True","False"))</f>
        <v>True</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B123" s="3" t="s">
        <v>532</v>
      </c>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B138" s="3" t="s">
        <v>522</v>
      </c>
      <c r="D138" s="126"/>
    </row>
    <row r="139" spans="2:4" x14ac:dyDescent="0.25">
      <c r="B139" s="3" t="s">
        <v>529</v>
      </c>
    </row>
  </sheetData>
  <sheetProtection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Q82 S82 U82 W82 Y82">
    <cfRule type="containsText" dxfId="75" priority="1" operator="containsText" text="TRUE">
      <formula>NOT(ISERROR(SEARCH("TRUE",O82)))</formula>
    </cfRule>
    <cfRule type="containsText" dxfId="74" priority="2" operator="containsText" text="FALSE">
      <formula>NOT(ISERROR(SEARCH("FALSE",O82)))</formula>
    </cfRule>
  </conditionalFormatting>
  <dataValidations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21.2851562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67"/>
      <c r="C2" s="267"/>
      <c r="D2" s="267"/>
      <c r="E2" s="267"/>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68" t="s">
        <v>305</v>
      </c>
      <c r="C3" s="269"/>
      <c r="D3" s="269"/>
      <c r="E3" s="269"/>
      <c r="F3" s="269"/>
      <c r="G3" s="269"/>
      <c r="H3" s="269"/>
      <c r="I3" s="269"/>
      <c r="J3" s="269"/>
      <c r="K3" s="269"/>
      <c r="L3" s="270"/>
      <c r="M3" s="102"/>
      <c r="N3" s="102"/>
      <c r="O3" s="102"/>
      <c r="P3" s="102"/>
      <c r="Q3" s="102"/>
      <c r="R3" s="102"/>
      <c r="S3" s="102"/>
      <c r="T3" s="102"/>
      <c r="U3" s="102"/>
      <c r="V3" s="102"/>
      <c r="W3" s="102"/>
      <c r="X3" s="102"/>
      <c r="Y3" s="102"/>
      <c r="Z3" s="102"/>
      <c r="AA3" s="102"/>
    </row>
    <row r="4" spans="1:27" ht="27.6" customHeight="1" x14ac:dyDescent="0.25">
      <c r="A4" s="102"/>
      <c r="B4" s="106" t="s">
        <v>323</v>
      </c>
      <c r="C4" s="271" t="s">
        <v>384</v>
      </c>
      <c r="D4" s="272"/>
      <c r="E4" s="272"/>
      <c r="F4" s="272"/>
      <c r="G4" s="272"/>
      <c r="H4" s="272"/>
      <c r="I4" s="272"/>
      <c r="J4" s="272"/>
      <c r="K4" s="272"/>
      <c r="L4" s="273"/>
      <c r="M4" s="274"/>
      <c r="N4" s="275"/>
      <c r="O4" s="275"/>
      <c r="P4" s="275"/>
      <c r="Q4" s="275"/>
      <c r="R4" s="275"/>
      <c r="S4" s="275"/>
      <c r="T4" s="275"/>
      <c r="U4" s="275"/>
      <c r="V4" s="275"/>
      <c r="W4" s="102"/>
      <c r="X4" s="102"/>
      <c r="Y4" s="102"/>
      <c r="Z4" s="102"/>
      <c r="AA4" s="102"/>
    </row>
    <row r="5" spans="1:27" ht="43.9" customHeight="1" x14ac:dyDescent="0.25">
      <c r="A5" s="102"/>
      <c r="B5" s="106" t="s">
        <v>324</v>
      </c>
      <c r="C5" s="272" t="s">
        <v>386</v>
      </c>
      <c r="D5" s="272"/>
      <c r="E5" s="272"/>
      <c r="F5" s="272"/>
      <c r="G5" s="272"/>
      <c r="H5" s="272"/>
      <c r="I5" s="272"/>
      <c r="J5" s="272"/>
      <c r="K5" s="272"/>
      <c r="L5" s="273"/>
      <c r="M5" s="274"/>
      <c r="N5" s="275"/>
      <c r="O5" s="275"/>
      <c r="P5" s="275"/>
      <c r="Q5" s="275"/>
      <c r="R5" s="275"/>
      <c r="S5" s="275"/>
      <c r="T5" s="275"/>
      <c r="U5" s="275"/>
      <c r="V5" s="275"/>
      <c r="W5" s="102"/>
      <c r="X5" s="102"/>
      <c r="Y5" s="102"/>
      <c r="Z5" s="102"/>
      <c r="AA5" s="102"/>
    </row>
    <row r="6" spans="1:27" ht="55.9" customHeight="1" x14ac:dyDescent="0.25">
      <c r="A6" s="102"/>
      <c r="B6" s="107" t="s">
        <v>325</v>
      </c>
      <c r="C6" s="243" t="s">
        <v>387</v>
      </c>
      <c r="D6" s="244"/>
      <c r="E6" s="244"/>
      <c r="F6" s="244"/>
      <c r="G6" s="244"/>
      <c r="H6" s="244"/>
      <c r="I6" s="244"/>
      <c r="J6" s="244"/>
      <c r="K6" s="244"/>
      <c r="L6" s="245"/>
      <c r="M6" s="246"/>
      <c r="N6" s="247"/>
      <c r="O6" s="247"/>
      <c r="P6" s="247"/>
      <c r="Q6" s="247"/>
      <c r="R6" s="247"/>
      <c r="S6" s="247"/>
      <c r="T6" s="247"/>
      <c r="U6" s="247"/>
      <c r="V6" s="247"/>
      <c r="W6" s="102"/>
      <c r="X6" s="102"/>
      <c r="Y6" s="102"/>
      <c r="Z6" s="102"/>
      <c r="AA6" s="102"/>
    </row>
    <row r="7" spans="1:27" ht="41.45" customHeight="1" x14ac:dyDescent="0.25">
      <c r="A7" s="102"/>
      <c r="B7" s="107" t="s">
        <v>337</v>
      </c>
      <c r="C7" s="248" t="s">
        <v>504</v>
      </c>
      <c r="D7" s="249"/>
      <c r="E7" s="249"/>
      <c r="F7" s="249"/>
      <c r="G7" s="249"/>
      <c r="H7" s="249"/>
      <c r="I7" s="249"/>
      <c r="J7" s="249"/>
      <c r="K7" s="249"/>
      <c r="L7" s="250"/>
      <c r="M7" s="122"/>
      <c r="N7" s="123"/>
      <c r="O7" s="123"/>
      <c r="P7" s="123"/>
      <c r="Q7" s="123"/>
      <c r="R7" s="123"/>
      <c r="S7" s="123"/>
      <c r="T7" s="123"/>
      <c r="U7" s="123"/>
      <c r="V7" s="123"/>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440</v>
      </c>
      <c r="C9" s="79" t="str">
        <f>IF('A. General Information'!F13="","",'A. General Information'!F13)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51" t="s">
        <v>306</v>
      </c>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row>
    <row r="12" spans="1:27" ht="34.15" customHeight="1" x14ac:dyDescent="0.25">
      <c r="A12" s="102"/>
      <c r="B12" s="253" t="s">
        <v>10</v>
      </c>
      <c r="C12" s="256" t="s">
        <v>495</v>
      </c>
      <c r="D12" s="256" t="s">
        <v>496</v>
      </c>
      <c r="E12" s="256" t="s">
        <v>497</v>
      </c>
      <c r="F12" s="256" t="s">
        <v>451</v>
      </c>
      <c r="G12" s="253" t="s">
        <v>356</v>
      </c>
      <c r="H12" s="259"/>
      <c r="I12" s="259"/>
      <c r="J12" s="259"/>
      <c r="K12" s="259"/>
      <c r="L12" s="259"/>
      <c r="M12" s="260"/>
      <c r="N12" s="263" t="s">
        <v>388</v>
      </c>
      <c r="O12" s="264"/>
      <c r="P12" s="264"/>
      <c r="Q12" s="264"/>
      <c r="R12" s="264"/>
      <c r="S12" s="264"/>
      <c r="T12" s="264"/>
      <c r="U12" s="264"/>
      <c r="V12" s="264"/>
      <c r="W12" s="264"/>
      <c r="X12" s="264"/>
      <c r="Y12" s="264"/>
      <c r="Z12" s="264"/>
      <c r="AA12" s="264"/>
    </row>
    <row r="13" spans="1:27" ht="67.900000000000006" customHeight="1" x14ac:dyDescent="0.25">
      <c r="A13" s="102"/>
      <c r="B13" s="254"/>
      <c r="C13" s="257"/>
      <c r="D13" s="257"/>
      <c r="E13" s="257"/>
      <c r="F13" s="257"/>
      <c r="G13" s="255"/>
      <c r="H13" s="261"/>
      <c r="I13" s="261"/>
      <c r="J13" s="261"/>
      <c r="K13" s="261"/>
      <c r="L13" s="261"/>
      <c r="M13" s="262"/>
      <c r="N13" s="210">
        <v>2015</v>
      </c>
      <c r="O13" s="211"/>
      <c r="P13" s="265">
        <v>2016</v>
      </c>
      <c r="Q13" s="265"/>
      <c r="R13" s="210">
        <v>2017</v>
      </c>
      <c r="S13" s="211"/>
      <c r="T13" s="210">
        <v>2018</v>
      </c>
      <c r="U13" s="211"/>
      <c r="V13" s="210">
        <v>2019</v>
      </c>
      <c r="W13" s="211"/>
      <c r="X13" s="210">
        <v>2020</v>
      </c>
      <c r="Y13" s="211"/>
      <c r="Z13" s="214" t="s">
        <v>19</v>
      </c>
      <c r="AA13" s="215"/>
    </row>
    <row r="14" spans="1:27" ht="42" customHeight="1" x14ac:dyDescent="0.25">
      <c r="A14" s="102"/>
      <c r="B14" s="254"/>
      <c r="C14" s="257"/>
      <c r="D14" s="257"/>
      <c r="E14" s="257"/>
      <c r="F14" s="257"/>
      <c r="G14" s="230" t="s">
        <v>12</v>
      </c>
      <c r="H14" s="232" t="s">
        <v>13</v>
      </c>
      <c r="I14" s="230" t="s">
        <v>14</v>
      </c>
      <c r="J14" s="208" t="s">
        <v>353</v>
      </c>
      <c r="K14" s="208" t="s">
        <v>16</v>
      </c>
      <c r="L14" s="208" t="s">
        <v>351</v>
      </c>
      <c r="M14" s="208" t="s">
        <v>17</v>
      </c>
      <c r="N14" s="212"/>
      <c r="O14" s="213"/>
      <c r="P14" s="266"/>
      <c r="Q14" s="266"/>
      <c r="R14" s="212"/>
      <c r="S14" s="213"/>
      <c r="T14" s="212"/>
      <c r="U14" s="213"/>
      <c r="V14" s="212"/>
      <c r="W14" s="213"/>
      <c r="X14" s="212"/>
      <c r="Y14" s="213"/>
      <c r="Z14" s="216"/>
      <c r="AA14" s="217"/>
    </row>
    <row r="15" spans="1:27" ht="78" customHeight="1" x14ac:dyDescent="0.25">
      <c r="A15" s="102"/>
      <c r="B15" s="255"/>
      <c r="C15" s="258"/>
      <c r="D15" s="258"/>
      <c r="E15" s="258"/>
      <c r="F15" s="258"/>
      <c r="G15" s="231"/>
      <c r="H15" s="233"/>
      <c r="I15" s="231"/>
      <c r="J15" s="209"/>
      <c r="K15" s="209"/>
      <c r="L15" s="209"/>
      <c r="M15" s="209"/>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21"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22"/>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22"/>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22"/>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22"/>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22"/>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22"/>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22"/>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22"/>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22"/>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22"/>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22"/>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22"/>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22"/>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22"/>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22"/>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22"/>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22"/>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22"/>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22"/>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22"/>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22"/>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22"/>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22"/>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22"/>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22"/>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22"/>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22"/>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22"/>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22"/>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23"/>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21"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22"/>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22"/>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22"/>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22"/>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22"/>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22"/>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22"/>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23"/>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18" t="s">
        <v>309</v>
      </c>
      <c r="C58" s="219"/>
      <c r="D58" s="219"/>
      <c r="E58" s="219"/>
      <c r="F58" s="219"/>
      <c r="G58" s="219"/>
      <c r="H58" s="219"/>
      <c r="I58" s="219"/>
      <c r="J58" s="219"/>
      <c r="K58" s="219"/>
      <c r="L58" s="219"/>
      <c r="M58" s="220"/>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24" t="s">
        <v>400</v>
      </c>
      <c r="C60" s="16"/>
      <c r="D60" s="234"/>
      <c r="E60" s="235"/>
      <c r="F60" s="235"/>
      <c r="G60" s="235"/>
      <c r="H60" s="235"/>
      <c r="I60" s="235"/>
      <c r="J60" s="235"/>
      <c r="K60" s="235"/>
      <c r="L60" s="235"/>
      <c r="M60" s="236"/>
      <c r="N60" s="57"/>
      <c r="O60" s="65"/>
      <c r="P60" s="57"/>
      <c r="Q60" s="57"/>
      <c r="R60" s="57"/>
      <c r="S60" s="57"/>
      <c r="T60" s="57"/>
      <c r="U60" s="57"/>
      <c r="V60" s="57"/>
      <c r="W60" s="57"/>
      <c r="X60" s="57"/>
      <c r="Y60" s="57"/>
      <c r="Z60" s="70"/>
      <c r="AA60" s="67"/>
    </row>
    <row r="61" spans="2:27" x14ac:dyDescent="0.25">
      <c r="B61" s="225"/>
      <c r="C61" s="16"/>
      <c r="D61" s="237"/>
      <c r="E61" s="238"/>
      <c r="F61" s="238"/>
      <c r="G61" s="238"/>
      <c r="H61" s="238"/>
      <c r="I61" s="238"/>
      <c r="J61" s="238"/>
      <c r="K61" s="238"/>
      <c r="L61" s="238"/>
      <c r="M61" s="239"/>
      <c r="N61" s="57"/>
      <c r="O61" s="65"/>
      <c r="P61" s="57"/>
      <c r="Q61" s="57"/>
      <c r="R61" s="57"/>
      <c r="S61" s="57"/>
      <c r="T61" s="57"/>
      <c r="U61" s="57"/>
      <c r="V61" s="57"/>
      <c r="W61" s="57"/>
      <c r="X61" s="57"/>
      <c r="Y61" s="57"/>
      <c r="Z61" s="70"/>
      <c r="AA61" s="67"/>
    </row>
    <row r="62" spans="2:27" x14ac:dyDescent="0.25">
      <c r="B62" s="225"/>
      <c r="C62" s="16"/>
      <c r="D62" s="237"/>
      <c r="E62" s="238"/>
      <c r="F62" s="238"/>
      <c r="G62" s="238"/>
      <c r="H62" s="238"/>
      <c r="I62" s="238"/>
      <c r="J62" s="238"/>
      <c r="K62" s="238"/>
      <c r="L62" s="238"/>
      <c r="M62" s="239"/>
      <c r="N62" s="57"/>
      <c r="O62" s="65"/>
      <c r="P62" s="57"/>
      <c r="Q62" s="57"/>
      <c r="R62" s="57"/>
      <c r="S62" s="57"/>
      <c r="T62" s="57"/>
      <c r="U62" s="57"/>
      <c r="V62" s="57"/>
      <c r="W62" s="57"/>
      <c r="X62" s="57"/>
      <c r="Y62" s="57"/>
      <c r="Z62" s="70"/>
      <c r="AA62" s="67"/>
    </row>
    <row r="63" spans="2:27" x14ac:dyDescent="0.25">
      <c r="B63" s="225"/>
      <c r="C63" s="16"/>
      <c r="D63" s="237"/>
      <c r="E63" s="238"/>
      <c r="F63" s="238"/>
      <c r="G63" s="238"/>
      <c r="H63" s="238"/>
      <c r="I63" s="238"/>
      <c r="J63" s="238"/>
      <c r="K63" s="238"/>
      <c r="L63" s="238"/>
      <c r="M63" s="239"/>
      <c r="N63" s="57"/>
      <c r="O63" s="65"/>
      <c r="P63" s="57"/>
      <c r="Q63" s="57"/>
      <c r="R63" s="57"/>
      <c r="S63" s="57"/>
      <c r="T63" s="57"/>
      <c r="U63" s="57"/>
      <c r="V63" s="57"/>
      <c r="W63" s="57"/>
      <c r="X63" s="57"/>
      <c r="Y63" s="57"/>
      <c r="Z63" s="70"/>
      <c r="AA63" s="67"/>
    </row>
    <row r="64" spans="2:27" x14ac:dyDescent="0.25">
      <c r="B64" s="225"/>
      <c r="C64" s="16"/>
      <c r="D64" s="237"/>
      <c r="E64" s="238"/>
      <c r="F64" s="238"/>
      <c r="G64" s="238"/>
      <c r="H64" s="238"/>
      <c r="I64" s="238"/>
      <c r="J64" s="238"/>
      <c r="K64" s="238"/>
      <c r="L64" s="238"/>
      <c r="M64" s="239"/>
      <c r="N64" s="57"/>
      <c r="O64" s="65"/>
      <c r="P64" s="57"/>
      <c r="Q64" s="57"/>
      <c r="R64" s="57"/>
      <c r="S64" s="57"/>
      <c r="T64" s="57"/>
      <c r="U64" s="57"/>
      <c r="V64" s="57"/>
      <c r="W64" s="57"/>
      <c r="X64" s="57"/>
      <c r="Y64" s="57"/>
      <c r="Z64" s="70"/>
      <c r="AA64" s="67"/>
    </row>
    <row r="65" spans="2:27" x14ac:dyDescent="0.25">
      <c r="B65" s="225"/>
      <c r="C65" s="16"/>
      <c r="D65" s="237"/>
      <c r="E65" s="238"/>
      <c r="F65" s="238"/>
      <c r="G65" s="238"/>
      <c r="H65" s="238"/>
      <c r="I65" s="238"/>
      <c r="J65" s="238"/>
      <c r="K65" s="238"/>
      <c r="L65" s="238"/>
      <c r="M65" s="239"/>
      <c r="N65" s="57"/>
      <c r="O65" s="65"/>
      <c r="P65" s="57"/>
      <c r="Q65" s="57"/>
      <c r="R65" s="57"/>
      <c r="S65" s="57"/>
      <c r="T65" s="57"/>
      <c r="U65" s="57"/>
      <c r="V65" s="57"/>
      <c r="W65" s="57"/>
      <c r="X65" s="57"/>
      <c r="Y65" s="57"/>
      <c r="Z65" s="70"/>
      <c r="AA65" s="67"/>
    </row>
    <row r="66" spans="2:27" x14ac:dyDescent="0.25">
      <c r="B66" s="225"/>
      <c r="C66" s="16"/>
      <c r="D66" s="237"/>
      <c r="E66" s="238"/>
      <c r="F66" s="238"/>
      <c r="G66" s="238"/>
      <c r="H66" s="238"/>
      <c r="I66" s="238"/>
      <c r="J66" s="238"/>
      <c r="K66" s="238"/>
      <c r="L66" s="238"/>
      <c r="M66" s="239"/>
      <c r="N66" s="57"/>
      <c r="O66" s="65"/>
      <c r="P66" s="57"/>
      <c r="Q66" s="57"/>
      <c r="R66" s="57"/>
      <c r="S66" s="57"/>
      <c r="T66" s="57"/>
      <c r="U66" s="57"/>
      <c r="V66" s="57"/>
      <c r="W66" s="57"/>
      <c r="X66" s="57"/>
      <c r="Y66" s="57"/>
      <c r="Z66" s="70"/>
      <c r="AA66" s="67"/>
    </row>
    <row r="67" spans="2:27" x14ac:dyDescent="0.25">
      <c r="B67" s="225"/>
      <c r="C67" s="16"/>
      <c r="D67" s="237"/>
      <c r="E67" s="238"/>
      <c r="F67" s="238"/>
      <c r="G67" s="238"/>
      <c r="H67" s="238"/>
      <c r="I67" s="238"/>
      <c r="J67" s="238"/>
      <c r="K67" s="238"/>
      <c r="L67" s="238"/>
      <c r="M67" s="239"/>
      <c r="N67" s="57"/>
      <c r="O67" s="65"/>
      <c r="P67" s="57"/>
      <c r="Q67" s="57"/>
      <c r="R67" s="57"/>
      <c r="S67" s="57"/>
      <c r="T67" s="57"/>
      <c r="U67" s="57"/>
      <c r="V67" s="57"/>
      <c r="W67" s="57"/>
      <c r="X67" s="57"/>
      <c r="Y67" s="57"/>
      <c r="Z67" s="70"/>
      <c r="AA67" s="67"/>
    </row>
    <row r="68" spans="2:27" x14ac:dyDescent="0.25">
      <c r="B68" s="225"/>
      <c r="C68" s="16"/>
      <c r="D68" s="237"/>
      <c r="E68" s="238"/>
      <c r="F68" s="238"/>
      <c r="G68" s="238"/>
      <c r="H68" s="238"/>
      <c r="I68" s="238"/>
      <c r="J68" s="238"/>
      <c r="K68" s="238"/>
      <c r="L68" s="238"/>
      <c r="M68" s="239"/>
      <c r="N68" s="57"/>
      <c r="O68" s="65"/>
      <c r="P68" s="57"/>
      <c r="Q68" s="57"/>
      <c r="R68" s="57"/>
      <c r="S68" s="57"/>
      <c r="T68" s="57"/>
      <c r="U68" s="57"/>
      <c r="V68" s="57"/>
      <c r="W68" s="57"/>
      <c r="X68" s="57"/>
      <c r="Y68" s="57"/>
      <c r="Z68" s="70"/>
      <c r="AA68" s="67"/>
    </row>
    <row r="69" spans="2:27" x14ac:dyDescent="0.25">
      <c r="B69" s="225"/>
      <c r="C69" s="16"/>
      <c r="D69" s="237"/>
      <c r="E69" s="238"/>
      <c r="F69" s="238"/>
      <c r="G69" s="238"/>
      <c r="H69" s="238"/>
      <c r="I69" s="238"/>
      <c r="J69" s="238"/>
      <c r="K69" s="238"/>
      <c r="L69" s="238"/>
      <c r="M69" s="239"/>
      <c r="N69" s="57"/>
      <c r="O69" s="65"/>
      <c r="P69" s="57"/>
      <c r="Q69" s="57"/>
      <c r="R69" s="57"/>
      <c r="S69" s="57"/>
      <c r="T69" s="57"/>
      <c r="U69" s="57"/>
      <c r="V69" s="57"/>
      <c r="W69" s="57"/>
      <c r="X69" s="57"/>
      <c r="Y69" s="57"/>
      <c r="Z69" s="70"/>
      <c r="AA69" s="67"/>
    </row>
    <row r="70" spans="2:27" x14ac:dyDescent="0.25">
      <c r="B70" s="225"/>
      <c r="C70" s="16"/>
      <c r="D70" s="237"/>
      <c r="E70" s="238"/>
      <c r="F70" s="238"/>
      <c r="G70" s="238"/>
      <c r="H70" s="238"/>
      <c r="I70" s="238"/>
      <c r="J70" s="238"/>
      <c r="K70" s="238"/>
      <c r="L70" s="238"/>
      <c r="M70" s="239"/>
      <c r="N70" s="57"/>
      <c r="O70" s="65"/>
      <c r="P70" s="57"/>
      <c r="Q70" s="57"/>
      <c r="R70" s="57"/>
      <c r="S70" s="57"/>
      <c r="T70" s="57"/>
      <c r="U70" s="57"/>
      <c r="V70" s="57"/>
      <c r="W70" s="57"/>
      <c r="X70" s="57"/>
      <c r="Y70" s="57"/>
      <c r="Z70" s="70"/>
      <c r="AA70" s="67"/>
    </row>
    <row r="71" spans="2:27" x14ac:dyDescent="0.25">
      <c r="B71" s="225"/>
      <c r="C71" s="16"/>
      <c r="D71" s="237"/>
      <c r="E71" s="238"/>
      <c r="F71" s="238"/>
      <c r="G71" s="238"/>
      <c r="H71" s="238"/>
      <c r="I71" s="238"/>
      <c r="J71" s="238"/>
      <c r="K71" s="238"/>
      <c r="L71" s="238"/>
      <c r="M71" s="239"/>
      <c r="N71" s="57"/>
      <c r="O71" s="65"/>
      <c r="P71" s="57"/>
      <c r="Q71" s="57"/>
      <c r="R71" s="57"/>
      <c r="S71" s="57"/>
      <c r="T71" s="57"/>
      <c r="U71" s="57"/>
      <c r="V71" s="57"/>
      <c r="W71" s="57"/>
      <c r="X71" s="57"/>
      <c r="Y71" s="57"/>
      <c r="Z71" s="70"/>
      <c r="AA71" s="67"/>
    </row>
    <row r="72" spans="2:27" x14ac:dyDescent="0.25">
      <c r="B72" s="225"/>
      <c r="C72" s="16"/>
      <c r="D72" s="237"/>
      <c r="E72" s="238"/>
      <c r="F72" s="238"/>
      <c r="G72" s="238"/>
      <c r="H72" s="238"/>
      <c r="I72" s="238"/>
      <c r="J72" s="238"/>
      <c r="K72" s="238"/>
      <c r="L72" s="238"/>
      <c r="M72" s="239"/>
      <c r="N72" s="57"/>
      <c r="O72" s="65"/>
      <c r="P72" s="57"/>
      <c r="Q72" s="57"/>
      <c r="R72" s="57"/>
      <c r="S72" s="57"/>
      <c r="T72" s="57"/>
      <c r="U72" s="57"/>
      <c r="V72" s="57"/>
      <c r="W72" s="57"/>
      <c r="X72" s="57"/>
      <c r="Y72" s="57"/>
      <c r="Z72" s="70"/>
      <c r="AA72" s="67"/>
    </row>
    <row r="73" spans="2:27" x14ac:dyDescent="0.25">
      <c r="B73" s="225"/>
      <c r="C73" s="16"/>
      <c r="D73" s="237"/>
      <c r="E73" s="238"/>
      <c r="F73" s="238"/>
      <c r="G73" s="238"/>
      <c r="H73" s="238"/>
      <c r="I73" s="238"/>
      <c r="J73" s="238"/>
      <c r="K73" s="238"/>
      <c r="L73" s="238"/>
      <c r="M73" s="239"/>
      <c r="N73" s="57"/>
      <c r="O73" s="65"/>
      <c r="P73" s="57"/>
      <c r="Q73" s="57"/>
      <c r="R73" s="57"/>
      <c r="S73" s="57"/>
      <c r="T73" s="57"/>
      <c r="U73" s="57"/>
      <c r="V73" s="57"/>
      <c r="W73" s="57"/>
      <c r="X73" s="57"/>
      <c r="Y73" s="57"/>
      <c r="Z73" s="70"/>
      <c r="AA73" s="67"/>
    </row>
    <row r="74" spans="2:27" x14ac:dyDescent="0.25">
      <c r="B74" s="225"/>
      <c r="C74" s="16"/>
      <c r="D74" s="237"/>
      <c r="E74" s="238"/>
      <c r="F74" s="238"/>
      <c r="G74" s="238"/>
      <c r="H74" s="238"/>
      <c r="I74" s="238"/>
      <c r="J74" s="238"/>
      <c r="K74" s="238"/>
      <c r="L74" s="238"/>
      <c r="M74" s="239"/>
      <c r="N74" s="57"/>
      <c r="O74" s="65"/>
      <c r="P74" s="57"/>
      <c r="Q74" s="57"/>
      <c r="R74" s="57"/>
      <c r="S74" s="57"/>
      <c r="T74" s="57"/>
      <c r="U74" s="57"/>
      <c r="V74" s="57"/>
      <c r="W74" s="57"/>
      <c r="X74" s="57"/>
      <c r="Y74" s="57"/>
      <c r="Z74" s="70"/>
      <c r="AA74" s="67"/>
    </row>
    <row r="75" spans="2:27" x14ac:dyDescent="0.25">
      <c r="B75" s="226"/>
      <c r="C75" s="16"/>
      <c r="D75" s="240"/>
      <c r="E75" s="241"/>
      <c r="F75" s="241"/>
      <c r="G75" s="241"/>
      <c r="H75" s="241"/>
      <c r="I75" s="241"/>
      <c r="J75" s="241"/>
      <c r="K75" s="241"/>
      <c r="L75" s="241"/>
      <c r="M75" s="242"/>
      <c r="N75" s="57"/>
      <c r="O75" s="65"/>
      <c r="P75" s="57"/>
      <c r="Q75" s="57"/>
      <c r="R75" s="57"/>
      <c r="S75" s="57"/>
      <c r="T75" s="57"/>
      <c r="U75" s="57"/>
      <c r="V75" s="57"/>
      <c r="W75" s="57"/>
      <c r="X75" s="57"/>
      <c r="Y75" s="57"/>
      <c r="Z75" s="70"/>
      <c r="AA75" s="67"/>
    </row>
    <row r="76" spans="2:27" ht="22.9" customHeight="1" x14ac:dyDescent="0.25">
      <c r="B76" s="227" t="s">
        <v>401</v>
      </c>
      <c r="C76" s="228"/>
      <c r="D76" s="228"/>
      <c r="E76" s="228"/>
      <c r="F76" s="228"/>
      <c r="G76" s="228"/>
      <c r="H76" s="228"/>
      <c r="I76" s="228"/>
      <c r="J76" s="228"/>
      <c r="K76" s="228"/>
      <c r="L76" s="228"/>
      <c r="M76" s="229"/>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27" t="s">
        <v>336</v>
      </c>
      <c r="C78" s="228"/>
      <c r="D78" s="228"/>
      <c r="E78" s="228"/>
      <c r="F78" s="228"/>
      <c r="G78" s="228"/>
      <c r="H78" s="228"/>
      <c r="I78" s="228"/>
      <c r="J78" s="228"/>
      <c r="K78" s="228"/>
      <c r="L78" s="228"/>
      <c r="M78" s="229"/>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05" t="s">
        <v>310</v>
      </c>
      <c r="C80" s="206"/>
      <c r="D80" s="206"/>
      <c r="E80" s="206"/>
      <c r="F80" s="206"/>
      <c r="G80" s="206"/>
      <c r="H80" s="206"/>
      <c r="I80" s="206"/>
      <c r="J80" s="206"/>
      <c r="K80" s="206"/>
      <c r="L80" s="206"/>
      <c r="M80" s="207"/>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05" t="s">
        <v>354</v>
      </c>
      <c r="C82" s="206"/>
      <c r="D82" s="206"/>
      <c r="E82" s="206"/>
      <c r="F82" s="206"/>
      <c r="G82" s="206"/>
      <c r="H82" s="206"/>
      <c r="I82" s="206"/>
      <c r="J82" s="206"/>
      <c r="K82" s="206"/>
      <c r="L82" s="206"/>
      <c r="M82" s="207"/>
      <c r="O82" s="71" t="str">
        <f>IF('C. CDM Plan Summary'!$H5=0,"",IF((O80-O78)/'C. CDM Plan Summary'!$H5&gt;0.083,"True","False"))</f>
        <v/>
      </c>
      <c r="Q82" s="71" t="str">
        <f>IF('C. CDM Plan Summary'!$H5=0,"",IF((Q80-Q78)/'C. CDM Plan Summary'!$H5&gt;0.083,"True","False"))</f>
        <v/>
      </c>
      <c r="S82" s="71" t="str">
        <f>IF('C. CDM Plan Summary'!$H5=0,"",IF((S80-S78)/'C. CDM Plan Summary'!$H5&gt;0.083,"True","False"))</f>
        <v/>
      </c>
      <c r="U82" s="71" t="str">
        <f>IF('C. CDM Plan Summary'!$H5=0,"",IF((U80-U78)/'C. CDM Plan Summary'!$H5&gt;0.083,"True","False"))</f>
        <v/>
      </c>
      <c r="W82" s="71" t="str">
        <f>IF('C. CDM Plan Summary'!$H5=0,"",IF((W80-W78)/'C. CDM Plan Summary'!$H5&gt;0.083,"True","False"))</f>
        <v/>
      </c>
      <c r="Y82" s="71" t="str">
        <f>IF('C. CDM Plan Summary'!$H5=0,"",IF((Y80-Y78)/'C. CDM Plan Summary'!$H5&gt;0.083,"True","False"))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B138" s="3" t="s">
        <v>522</v>
      </c>
      <c r="D138" s="126"/>
    </row>
  </sheetData>
  <sheetProtection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Q82 S82 U82 W82 Y82">
    <cfRule type="containsText" dxfId="73" priority="1" operator="containsText" text="TRUE">
      <formula>NOT(ISERROR(SEARCH("TRUE",O82)))</formula>
    </cfRule>
    <cfRule type="containsText" dxfId="72"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20.2851562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67"/>
      <c r="C2" s="267"/>
      <c r="D2" s="267"/>
      <c r="E2" s="267"/>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68" t="s">
        <v>305</v>
      </c>
      <c r="C3" s="269"/>
      <c r="D3" s="269"/>
      <c r="E3" s="269"/>
      <c r="F3" s="269"/>
      <c r="G3" s="269"/>
      <c r="H3" s="269"/>
      <c r="I3" s="269"/>
      <c r="J3" s="269"/>
      <c r="K3" s="269"/>
      <c r="L3" s="270"/>
      <c r="M3" s="102"/>
      <c r="N3" s="102"/>
      <c r="O3" s="102"/>
      <c r="P3" s="102"/>
      <c r="Q3" s="102"/>
      <c r="R3" s="102"/>
      <c r="S3" s="102"/>
      <c r="T3" s="102"/>
      <c r="U3" s="102"/>
      <c r="V3" s="102"/>
      <c r="W3" s="102"/>
      <c r="X3" s="102"/>
      <c r="Y3" s="102"/>
      <c r="Z3" s="102"/>
      <c r="AA3" s="102"/>
    </row>
    <row r="4" spans="1:27" ht="27.6" customHeight="1" x14ac:dyDescent="0.25">
      <c r="A4" s="102"/>
      <c r="B4" s="106" t="s">
        <v>323</v>
      </c>
      <c r="C4" s="271" t="s">
        <v>384</v>
      </c>
      <c r="D4" s="272"/>
      <c r="E4" s="272"/>
      <c r="F4" s="272"/>
      <c r="G4" s="272"/>
      <c r="H4" s="272"/>
      <c r="I4" s="272"/>
      <c r="J4" s="272"/>
      <c r="K4" s="272"/>
      <c r="L4" s="273"/>
      <c r="M4" s="274"/>
      <c r="N4" s="275"/>
      <c r="O4" s="275"/>
      <c r="P4" s="275"/>
      <c r="Q4" s="275"/>
      <c r="R4" s="275"/>
      <c r="S4" s="275"/>
      <c r="T4" s="275"/>
      <c r="U4" s="275"/>
      <c r="V4" s="275"/>
      <c r="W4" s="102"/>
      <c r="X4" s="102"/>
      <c r="Y4" s="102"/>
      <c r="Z4" s="102"/>
      <c r="AA4" s="102"/>
    </row>
    <row r="5" spans="1:27" ht="43.9" customHeight="1" x14ac:dyDescent="0.25">
      <c r="A5" s="102"/>
      <c r="B5" s="106" t="s">
        <v>324</v>
      </c>
      <c r="C5" s="272" t="s">
        <v>386</v>
      </c>
      <c r="D5" s="272"/>
      <c r="E5" s="272"/>
      <c r="F5" s="272"/>
      <c r="G5" s="272"/>
      <c r="H5" s="272"/>
      <c r="I5" s="272"/>
      <c r="J5" s="272"/>
      <c r="K5" s="272"/>
      <c r="L5" s="273"/>
      <c r="M5" s="274"/>
      <c r="N5" s="275"/>
      <c r="O5" s="275"/>
      <c r="P5" s="275"/>
      <c r="Q5" s="275"/>
      <c r="R5" s="275"/>
      <c r="S5" s="275"/>
      <c r="T5" s="275"/>
      <c r="U5" s="275"/>
      <c r="V5" s="275"/>
      <c r="W5" s="102"/>
      <c r="X5" s="102"/>
      <c r="Y5" s="102"/>
      <c r="Z5" s="102"/>
      <c r="AA5" s="102"/>
    </row>
    <row r="6" spans="1:27" ht="55.9" customHeight="1" x14ac:dyDescent="0.25">
      <c r="A6" s="102"/>
      <c r="B6" s="107" t="s">
        <v>325</v>
      </c>
      <c r="C6" s="243" t="s">
        <v>387</v>
      </c>
      <c r="D6" s="244"/>
      <c r="E6" s="244"/>
      <c r="F6" s="244"/>
      <c r="G6" s="244"/>
      <c r="H6" s="244"/>
      <c r="I6" s="244"/>
      <c r="J6" s="244"/>
      <c r="K6" s="244"/>
      <c r="L6" s="245"/>
      <c r="M6" s="246"/>
      <c r="N6" s="247"/>
      <c r="O6" s="247"/>
      <c r="P6" s="247"/>
      <c r="Q6" s="247"/>
      <c r="R6" s="247"/>
      <c r="S6" s="247"/>
      <c r="T6" s="247"/>
      <c r="U6" s="247"/>
      <c r="V6" s="247"/>
      <c r="W6" s="102"/>
      <c r="X6" s="102"/>
      <c r="Y6" s="102"/>
      <c r="Z6" s="102"/>
      <c r="AA6" s="102"/>
    </row>
    <row r="7" spans="1:27" ht="41.45" customHeight="1" x14ac:dyDescent="0.25">
      <c r="A7" s="102"/>
      <c r="B7" s="107" t="s">
        <v>337</v>
      </c>
      <c r="C7" s="248" t="s">
        <v>504</v>
      </c>
      <c r="D7" s="249"/>
      <c r="E7" s="249"/>
      <c r="F7" s="249"/>
      <c r="G7" s="249"/>
      <c r="H7" s="249"/>
      <c r="I7" s="249"/>
      <c r="J7" s="249"/>
      <c r="K7" s="249"/>
      <c r="L7" s="250"/>
      <c r="M7" s="122"/>
      <c r="N7" s="123"/>
      <c r="O7" s="123"/>
      <c r="P7" s="123"/>
      <c r="Q7" s="123"/>
      <c r="R7" s="123"/>
      <c r="S7" s="123"/>
      <c r="T7" s="123"/>
      <c r="U7" s="123"/>
      <c r="V7" s="123"/>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443</v>
      </c>
      <c r="C9" s="79" t="str">
        <f>IF('A. General Information'!G13="","",'A. General Information'!G13)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51" t="s">
        <v>306</v>
      </c>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row>
    <row r="12" spans="1:27" ht="34.15" customHeight="1" x14ac:dyDescent="0.25">
      <c r="A12" s="102"/>
      <c r="B12" s="253" t="s">
        <v>10</v>
      </c>
      <c r="C12" s="256" t="s">
        <v>495</v>
      </c>
      <c r="D12" s="256" t="s">
        <v>496</v>
      </c>
      <c r="E12" s="256" t="s">
        <v>497</v>
      </c>
      <c r="F12" s="256" t="s">
        <v>451</v>
      </c>
      <c r="G12" s="253" t="s">
        <v>356</v>
      </c>
      <c r="H12" s="259"/>
      <c r="I12" s="259"/>
      <c r="J12" s="259"/>
      <c r="K12" s="259"/>
      <c r="L12" s="259"/>
      <c r="M12" s="260"/>
      <c r="N12" s="263" t="s">
        <v>388</v>
      </c>
      <c r="O12" s="264"/>
      <c r="P12" s="264"/>
      <c r="Q12" s="264"/>
      <c r="R12" s="264"/>
      <c r="S12" s="264"/>
      <c r="T12" s="264"/>
      <c r="U12" s="264"/>
      <c r="V12" s="264"/>
      <c r="W12" s="264"/>
      <c r="X12" s="264"/>
      <c r="Y12" s="264"/>
      <c r="Z12" s="264"/>
      <c r="AA12" s="264"/>
    </row>
    <row r="13" spans="1:27" ht="67.900000000000006" customHeight="1" x14ac:dyDescent="0.25">
      <c r="A13" s="102"/>
      <c r="B13" s="254"/>
      <c r="C13" s="257"/>
      <c r="D13" s="257"/>
      <c r="E13" s="257"/>
      <c r="F13" s="257"/>
      <c r="G13" s="255"/>
      <c r="H13" s="261"/>
      <c r="I13" s="261"/>
      <c r="J13" s="261"/>
      <c r="K13" s="261"/>
      <c r="L13" s="261"/>
      <c r="M13" s="262"/>
      <c r="N13" s="210">
        <v>2015</v>
      </c>
      <c r="O13" s="211"/>
      <c r="P13" s="265">
        <v>2016</v>
      </c>
      <c r="Q13" s="265"/>
      <c r="R13" s="210">
        <v>2017</v>
      </c>
      <c r="S13" s="211"/>
      <c r="T13" s="210">
        <v>2018</v>
      </c>
      <c r="U13" s="211"/>
      <c r="V13" s="210">
        <v>2019</v>
      </c>
      <c r="W13" s="211"/>
      <c r="X13" s="210">
        <v>2020</v>
      </c>
      <c r="Y13" s="211"/>
      <c r="Z13" s="214" t="s">
        <v>19</v>
      </c>
      <c r="AA13" s="215"/>
    </row>
    <row r="14" spans="1:27" ht="42" customHeight="1" x14ac:dyDescent="0.25">
      <c r="A14" s="102"/>
      <c r="B14" s="254"/>
      <c r="C14" s="257"/>
      <c r="D14" s="257"/>
      <c r="E14" s="257"/>
      <c r="F14" s="257"/>
      <c r="G14" s="230" t="s">
        <v>12</v>
      </c>
      <c r="H14" s="232" t="s">
        <v>13</v>
      </c>
      <c r="I14" s="230" t="s">
        <v>14</v>
      </c>
      <c r="J14" s="208" t="s">
        <v>353</v>
      </c>
      <c r="K14" s="208" t="s">
        <v>16</v>
      </c>
      <c r="L14" s="208" t="s">
        <v>351</v>
      </c>
      <c r="M14" s="208" t="s">
        <v>17</v>
      </c>
      <c r="N14" s="212"/>
      <c r="O14" s="213"/>
      <c r="P14" s="266"/>
      <c r="Q14" s="266"/>
      <c r="R14" s="212"/>
      <c r="S14" s="213"/>
      <c r="T14" s="212"/>
      <c r="U14" s="213"/>
      <c r="V14" s="212"/>
      <c r="W14" s="213"/>
      <c r="X14" s="212"/>
      <c r="Y14" s="213"/>
      <c r="Z14" s="216"/>
      <c r="AA14" s="217"/>
    </row>
    <row r="15" spans="1:27" ht="78" customHeight="1" x14ac:dyDescent="0.25">
      <c r="A15" s="102"/>
      <c r="B15" s="255"/>
      <c r="C15" s="258"/>
      <c r="D15" s="258"/>
      <c r="E15" s="258"/>
      <c r="F15" s="258"/>
      <c r="G15" s="231"/>
      <c r="H15" s="233"/>
      <c r="I15" s="231"/>
      <c r="J15" s="209"/>
      <c r="K15" s="209"/>
      <c r="L15" s="209"/>
      <c r="M15" s="209"/>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21"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22"/>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22"/>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22"/>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22"/>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22"/>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22"/>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22"/>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22"/>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22"/>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22"/>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22"/>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22"/>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22"/>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22"/>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22"/>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22"/>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22"/>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22"/>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22"/>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22"/>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22"/>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22"/>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22"/>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22"/>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22"/>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22"/>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22"/>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22"/>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22"/>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23"/>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21"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22"/>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22"/>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22"/>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22"/>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22"/>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22"/>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22"/>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23"/>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18" t="s">
        <v>309</v>
      </c>
      <c r="C58" s="219"/>
      <c r="D58" s="219"/>
      <c r="E58" s="219"/>
      <c r="F58" s="219"/>
      <c r="G58" s="219"/>
      <c r="H58" s="219"/>
      <c r="I58" s="219"/>
      <c r="J58" s="219"/>
      <c r="K58" s="219"/>
      <c r="L58" s="219"/>
      <c r="M58" s="220"/>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24" t="s">
        <v>400</v>
      </c>
      <c r="C60" s="16"/>
      <c r="D60" s="234"/>
      <c r="E60" s="235"/>
      <c r="F60" s="235"/>
      <c r="G60" s="235"/>
      <c r="H60" s="235"/>
      <c r="I60" s="235"/>
      <c r="J60" s="235"/>
      <c r="K60" s="235"/>
      <c r="L60" s="235"/>
      <c r="M60" s="236"/>
      <c r="N60" s="57"/>
      <c r="O60" s="65"/>
      <c r="P60" s="57"/>
      <c r="Q60" s="57"/>
      <c r="R60" s="57"/>
      <c r="S60" s="57"/>
      <c r="T60" s="57"/>
      <c r="U60" s="57"/>
      <c r="V60" s="57"/>
      <c r="W60" s="57"/>
      <c r="X60" s="57"/>
      <c r="Y60" s="57"/>
      <c r="Z60" s="70"/>
      <c r="AA60" s="67"/>
    </row>
    <row r="61" spans="2:27" x14ac:dyDescent="0.25">
      <c r="B61" s="225"/>
      <c r="C61" s="16"/>
      <c r="D61" s="237"/>
      <c r="E61" s="238"/>
      <c r="F61" s="238"/>
      <c r="G61" s="238"/>
      <c r="H61" s="238"/>
      <c r="I61" s="238"/>
      <c r="J61" s="238"/>
      <c r="K61" s="238"/>
      <c r="L61" s="238"/>
      <c r="M61" s="239"/>
      <c r="N61" s="57"/>
      <c r="O61" s="65"/>
      <c r="P61" s="57"/>
      <c r="Q61" s="57"/>
      <c r="R61" s="57"/>
      <c r="S61" s="57"/>
      <c r="T61" s="57"/>
      <c r="U61" s="57"/>
      <c r="V61" s="57"/>
      <c r="W61" s="57"/>
      <c r="X61" s="57"/>
      <c r="Y61" s="57"/>
      <c r="Z61" s="70"/>
      <c r="AA61" s="67"/>
    </row>
    <row r="62" spans="2:27" x14ac:dyDescent="0.25">
      <c r="B62" s="225"/>
      <c r="C62" s="16"/>
      <c r="D62" s="237"/>
      <c r="E62" s="238"/>
      <c r="F62" s="238"/>
      <c r="G62" s="238"/>
      <c r="H62" s="238"/>
      <c r="I62" s="238"/>
      <c r="J62" s="238"/>
      <c r="K62" s="238"/>
      <c r="L62" s="238"/>
      <c r="M62" s="239"/>
      <c r="N62" s="57"/>
      <c r="O62" s="65"/>
      <c r="P62" s="57"/>
      <c r="Q62" s="57"/>
      <c r="R62" s="57"/>
      <c r="S62" s="57"/>
      <c r="T62" s="57"/>
      <c r="U62" s="57"/>
      <c r="V62" s="57"/>
      <c r="W62" s="57"/>
      <c r="X62" s="57"/>
      <c r="Y62" s="57"/>
      <c r="Z62" s="70"/>
      <c r="AA62" s="67"/>
    </row>
    <row r="63" spans="2:27" x14ac:dyDescent="0.25">
      <c r="B63" s="225"/>
      <c r="C63" s="16"/>
      <c r="D63" s="237"/>
      <c r="E63" s="238"/>
      <c r="F63" s="238"/>
      <c r="G63" s="238"/>
      <c r="H63" s="238"/>
      <c r="I63" s="238"/>
      <c r="J63" s="238"/>
      <c r="K63" s="238"/>
      <c r="L63" s="238"/>
      <c r="M63" s="239"/>
      <c r="N63" s="57"/>
      <c r="O63" s="65"/>
      <c r="P63" s="57"/>
      <c r="Q63" s="57"/>
      <c r="R63" s="57"/>
      <c r="S63" s="57"/>
      <c r="T63" s="57"/>
      <c r="U63" s="57"/>
      <c r="V63" s="57"/>
      <c r="W63" s="57"/>
      <c r="X63" s="57"/>
      <c r="Y63" s="57"/>
      <c r="Z63" s="70"/>
      <c r="AA63" s="67"/>
    </row>
    <row r="64" spans="2:27" x14ac:dyDescent="0.25">
      <c r="B64" s="225"/>
      <c r="C64" s="16"/>
      <c r="D64" s="237"/>
      <c r="E64" s="238"/>
      <c r="F64" s="238"/>
      <c r="G64" s="238"/>
      <c r="H64" s="238"/>
      <c r="I64" s="238"/>
      <c r="J64" s="238"/>
      <c r="K64" s="238"/>
      <c r="L64" s="238"/>
      <c r="M64" s="239"/>
      <c r="N64" s="57"/>
      <c r="O64" s="65"/>
      <c r="P64" s="57"/>
      <c r="Q64" s="57"/>
      <c r="R64" s="57"/>
      <c r="S64" s="57"/>
      <c r="T64" s="57"/>
      <c r="U64" s="57"/>
      <c r="V64" s="57"/>
      <c r="W64" s="57"/>
      <c r="X64" s="57"/>
      <c r="Y64" s="57"/>
      <c r="Z64" s="70"/>
      <c r="AA64" s="67"/>
    </row>
    <row r="65" spans="2:27" x14ac:dyDescent="0.25">
      <c r="B65" s="225"/>
      <c r="C65" s="16"/>
      <c r="D65" s="237"/>
      <c r="E65" s="238"/>
      <c r="F65" s="238"/>
      <c r="G65" s="238"/>
      <c r="H65" s="238"/>
      <c r="I65" s="238"/>
      <c r="J65" s="238"/>
      <c r="K65" s="238"/>
      <c r="L65" s="238"/>
      <c r="M65" s="239"/>
      <c r="N65" s="57"/>
      <c r="O65" s="65"/>
      <c r="P65" s="57"/>
      <c r="Q65" s="57"/>
      <c r="R65" s="57"/>
      <c r="S65" s="57"/>
      <c r="T65" s="57"/>
      <c r="U65" s="57"/>
      <c r="V65" s="57"/>
      <c r="W65" s="57"/>
      <c r="X65" s="57"/>
      <c r="Y65" s="57"/>
      <c r="Z65" s="70"/>
      <c r="AA65" s="67"/>
    </row>
    <row r="66" spans="2:27" x14ac:dyDescent="0.25">
      <c r="B66" s="225"/>
      <c r="C66" s="16"/>
      <c r="D66" s="237"/>
      <c r="E66" s="238"/>
      <c r="F66" s="238"/>
      <c r="G66" s="238"/>
      <c r="H66" s="238"/>
      <c r="I66" s="238"/>
      <c r="J66" s="238"/>
      <c r="K66" s="238"/>
      <c r="L66" s="238"/>
      <c r="M66" s="239"/>
      <c r="N66" s="57"/>
      <c r="O66" s="65"/>
      <c r="P66" s="57"/>
      <c r="Q66" s="57"/>
      <c r="R66" s="57"/>
      <c r="S66" s="57"/>
      <c r="T66" s="57"/>
      <c r="U66" s="57"/>
      <c r="V66" s="57"/>
      <c r="W66" s="57"/>
      <c r="X66" s="57"/>
      <c r="Y66" s="57"/>
      <c r="Z66" s="70"/>
      <c r="AA66" s="67"/>
    </row>
    <row r="67" spans="2:27" x14ac:dyDescent="0.25">
      <c r="B67" s="225"/>
      <c r="C67" s="16"/>
      <c r="D67" s="237"/>
      <c r="E67" s="238"/>
      <c r="F67" s="238"/>
      <c r="G67" s="238"/>
      <c r="H67" s="238"/>
      <c r="I67" s="238"/>
      <c r="J67" s="238"/>
      <c r="K67" s="238"/>
      <c r="L67" s="238"/>
      <c r="M67" s="239"/>
      <c r="N67" s="57"/>
      <c r="O67" s="65"/>
      <c r="P67" s="57"/>
      <c r="Q67" s="57"/>
      <c r="R67" s="57"/>
      <c r="S67" s="57"/>
      <c r="T67" s="57"/>
      <c r="U67" s="57"/>
      <c r="V67" s="57"/>
      <c r="W67" s="57"/>
      <c r="X67" s="57"/>
      <c r="Y67" s="57"/>
      <c r="Z67" s="70"/>
      <c r="AA67" s="67"/>
    </row>
    <row r="68" spans="2:27" x14ac:dyDescent="0.25">
      <c r="B68" s="225"/>
      <c r="C68" s="16"/>
      <c r="D68" s="237"/>
      <c r="E68" s="238"/>
      <c r="F68" s="238"/>
      <c r="G68" s="238"/>
      <c r="H68" s="238"/>
      <c r="I68" s="238"/>
      <c r="J68" s="238"/>
      <c r="K68" s="238"/>
      <c r="L68" s="238"/>
      <c r="M68" s="239"/>
      <c r="N68" s="57"/>
      <c r="O68" s="65"/>
      <c r="P68" s="57"/>
      <c r="Q68" s="57"/>
      <c r="R68" s="57"/>
      <c r="S68" s="57"/>
      <c r="T68" s="57"/>
      <c r="U68" s="57"/>
      <c r="V68" s="57"/>
      <c r="W68" s="57"/>
      <c r="X68" s="57"/>
      <c r="Y68" s="57"/>
      <c r="Z68" s="70"/>
      <c r="AA68" s="67"/>
    </row>
    <row r="69" spans="2:27" x14ac:dyDescent="0.25">
      <c r="B69" s="225"/>
      <c r="C69" s="16"/>
      <c r="D69" s="237"/>
      <c r="E69" s="238"/>
      <c r="F69" s="238"/>
      <c r="G69" s="238"/>
      <c r="H69" s="238"/>
      <c r="I69" s="238"/>
      <c r="J69" s="238"/>
      <c r="K69" s="238"/>
      <c r="L69" s="238"/>
      <c r="M69" s="239"/>
      <c r="N69" s="57"/>
      <c r="O69" s="65"/>
      <c r="P69" s="57"/>
      <c r="Q69" s="57"/>
      <c r="R69" s="57"/>
      <c r="S69" s="57"/>
      <c r="T69" s="57"/>
      <c r="U69" s="57"/>
      <c r="V69" s="57"/>
      <c r="W69" s="57"/>
      <c r="X69" s="57"/>
      <c r="Y69" s="57"/>
      <c r="Z69" s="70"/>
      <c r="AA69" s="67"/>
    </row>
    <row r="70" spans="2:27" x14ac:dyDescent="0.25">
      <c r="B70" s="225"/>
      <c r="C70" s="16"/>
      <c r="D70" s="237"/>
      <c r="E70" s="238"/>
      <c r="F70" s="238"/>
      <c r="G70" s="238"/>
      <c r="H70" s="238"/>
      <c r="I70" s="238"/>
      <c r="J70" s="238"/>
      <c r="K70" s="238"/>
      <c r="L70" s="238"/>
      <c r="M70" s="239"/>
      <c r="N70" s="57"/>
      <c r="O70" s="65"/>
      <c r="P70" s="57"/>
      <c r="Q70" s="57"/>
      <c r="R70" s="57"/>
      <c r="S70" s="57"/>
      <c r="T70" s="57"/>
      <c r="U70" s="57"/>
      <c r="V70" s="57"/>
      <c r="W70" s="57"/>
      <c r="X70" s="57"/>
      <c r="Y70" s="57"/>
      <c r="Z70" s="70"/>
      <c r="AA70" s="67"/>
    </row>
    <row r="71" spans="2:27" x14ac:dyDescent="0.25">
      <c r="B71" s="225"/>
      <c r="C71" s="16"/>
      <c r="D71" s="237"/>
      <c r="E71" s="238"/>
      <c r="F71" s="238"/>
      <c r="G71" s="238"/>
      <c r="H71" s="238"/>
      <c r="I71" s="238"/>
      <c r="J71" s="238"/>
      <c r="K71" s="238"/>
      <c r="L71" s="238"/>
      <c r="M71" s="239"/>
      <c r="N71" s="57"/>
      <c r="O71" s="65"/>
      <c r="P71" s="57"/>
      <c r="Q71" s="57"/>
      <c r="R71" s="57"/>
      <c r="S71" s="57"/>
      <c r="T71" s="57"/>
      <c r="U71" s="57"/>
      <c r="V71" s="57"/>
      <c r="W71" s="57"/>
      <c r="X71" s="57"/>
      <c r="Y71" s="57"/>
      <c r="Z71" s="70"/>
      <c r="AA71" s="67"/>
    </row>
    <row r="72" spans="2:27" x14ac:dyDescent="0.25">
      <c r="B72" s="225"/>
      <c r="C72" s="16"/>
      <c r="D72" s="237"/>
      <c r="E72" s="238"/>
      <c r="F72" s="238"/>
      <c r="G72" s="238"/>
      <c r="H72" s="238"/>
      <c r="I72" s="238"/>
      <c r="J72" s="238"/>
      <c r="K72" s="238"/>
      <c r="L72" s="238"/>
      <c r="M72" s="239"/>
      <c r="N72" s="57"/>
      <c r="O72" s="65"/>
      <c r="P72" s="57"/>
      <c r="Q72" s="57"/>
      <c r="R72" s="57"/>
      <c r="S72" s="57"/>
      <c r="T72" s="57"/>
      <c r="U72" s="57"/>
      <c r="V72" s="57"/>
      <c r="W72" s="57"/>
      <c r="X72" s="57"/>
      <c r="Y72" s="57"/>
      <c r="Z72" s="70"/>
      <c r="AA72" s="67"/>
    </row>
    <row r="73" spans="2:27" x14ac:dyDescent="0.25">
      <c r="B73" s="225"/>
      <c r="C73" s="16"/>
      <c r="D73" s="237"/>
      <c r="E73" s="238"/>
      <c r="F73" s="238"/>
      <c r="G73" s="238"/>
      <c r="H73" s="238"/>
      <c r="I73" s="238"/>
      <c r="J73" s="238"/>
      <c r="K73" s="238"/>
      <c r="L73" s="238"/>
      <c r="M73" s="239"/>
      <c r="N73" s="57"/>
      <c r="O73" s="65"/>
      <c r="P73" s="57"/>
      <c r="Q73" s="57"/>
      <c r="R73" s="57"/>
      <c r="S73" s="57"/>
      <c r="T73" s="57"/>
      <c r="U73" s="57"/>
      <c r="V73" s="57"/>
      <c r="W73" s="57"/>
      <c r="X73" s="57"/>
      <c r="Y73" s="57"/>
      <c r="Z73" s="70"/>
      <c r="AA73" s="67"/>
    </row>
    <row r="74" spans="2:27" x14ac:dyDescent="0.25">
      <c r="B74" s="225"/>
      <c r="C74" s="16"/>
      <c r="D74" s="237"/>
      <c r="E74" s="238"/>
      <c r="F74" s="238"/>
      <c r="G74" s="238"/>
      <c r="H74" s="238"/>
      <c r="I74" s="238"/>
      <c r="J74" s="238"/>
      <c r="K74" s="238"/>
      <c r="L74" s="238"/>
      <c r="M74" s="239"/>
      <c r="N74" s="57"/>
      <c r="O74" s="65"/>
      <c r="P74" s="57"/>
      <c r="Q74" s="57"/>
      <c r="R74" s="57"/>
      <c r="S74" s="57"/>
      <c r="T74" s="57"/>
      <c r="U74" s="57"/>
      <c r="V74" s="57"/>
      <c r="W74" s="57"/>
      <c r="X74" s="57"/>
      <c r="Y74" s="57"/>
      <c r="Z74" s="70"/>
      <c r="AA74" s="67"/>
    </row>
    <row r="75" spans="2:27" x14ac:dyDescent="0.25">
      <c r="B75" s="226"/>
      <c r="C75" s="16"/>
      <c r="D75" s="240"/>
      <c r="E75" s="241"/>
      <c r="F75" s="241"/>
      <c r="G75" s="241"/>
      <c r="H75" s="241"/>
      <c r="I75" s="241"/>
      <c r="J75" s="241"/>
      <c r="K75" s="241"/>
      <c r="L75" s="241"/>
      <c r="M75" s="242"/>
      <c r="N75" s="57"/>
      <c r="O75" s="65"/>
      <c r="P75" s="57"/>
      <c r="Q75" s="57"/>
      <c r="R75" s="57"/>
      <c r="S75" s="57"/>
      <c r="T75" s="57"/>
      <c r="U75" s="57"/>
      <c r="V75" s="57"/>
      <c r="W75" s="57"/>
      <c r="X75" s="57"/>
      <c r="Y75" s="57"/>
      <c r="Z75" s="70"/>
      <c r="AA75" s="67"/>
    </row>
    <row r="76" spans="2:27" ht="22.9" customHeight="1" x14ac:dyDescent="0.25">
      <c r="B76" s="227" t="s">
        <v>401</v>
      </c>
      <c r="C76" s="228"/>
      <c r="D76" s="228"/>
      <c r="E76" s="228"/>
      <c r="F76" s="228"/>
      <c r="G76" s="228"/>
      <c r="H76" s="228"/>
      <c r="I76" s="228"/>
      <c r="J76" s="228"/>
      <c r="K76" s="228"/>
      <c r="L76" s="228"/>
      <c r="M76" s="229"/>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27" t="s">
        <v>336</v>
      </c>
      <c r="C78" s="228"/>
      <c r="D78" s="228"/>
      <c r="E78" s="228"/>
      <c r="F78" s="228"/>
      <c r="G78" s="228"/>
      <c r="H78" s="228"/>
      <c r="I78" s="228"/>
      <c r="J78" s="228"/>
      <c r="K78" s="228"/>
      <c r="L78" s="228"/>
      <c r="M78" s="229"/>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05" t="s">
        <v>310</v>
      </c>
      <c r="C80" s="206"/>
      <c r="D80" s="206"/>
      <c r="E80" s="206"/>
      <c r="F80" s="206"/>
      <c r="G80" s="206"/>
      <c r="H80" s="206"/>
      <c r="I80" s="206"/>
      <c r="J80" s="206"/>
      <c r="K80" s="206"/>
      <c r="L80" s="206"/>
      <c r="M80" s="207"/>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05" t="s">
        <v>354</v>
      </c>
      <c r="C82" s="206"/>
      <c r="D82" s="206"/>
      <c r="E82" s="206"/>
      <c r="F82" s="206"/>
      <c r="G82" s="206"/>
      <c r="H82" s="206"/>
      <c r="I82" s="206"/>
      <c r="J82" s="206"/>
      <c r="K82" s="206"/>
      <c r="L82" s="206"/>
      <c r="M82" s="207"/>
      <c r="O82" s="71" t="str">
        <f>IF('C. CDM Plan Summary'!$I5=0,"",IF((O80-O78)/'C. CDM Plan Summary'!$I5&gt;0.083,"True","False"))</f>
        <v/>
      </c>
      <c r="Q82" s="71" t="str">
        <f>IF('C. CDM Plan Summary'!$I5=0,"",IF((Q80-Q78)/'C. CDM Plan Summary'!$I5&gt;0.083,"True","False"))</f>
        <v/>
      </c>
      <c r="S82" s="71" t="str">
        <f>IF('C. CDM Plan Summary'!$I5=0,"",IF((S80-S78)/'C. CDM Plan Summary'!$I5&gt;0.083,"True","False"))</f>
        <v/>
      </c>
      <c r="U82" s="71" t="str">
        <f>IF('C. CDM Plan Summary'!$I5=0,"",IF((U80-U78)/'C. CDM Plan Summary'!$I5&gt;0.083,"True","False"))</f>
        <v/>
      </c>
      <c r="W82" s="71" t="str">
        <f>IF('C. CDM Plan Summary'!$I5=0,"",IF((W80-W78)/'C. CDM Plan Summary'!$I5&gt;0.083,"True","False"))</f>
        <v/>
      </c>
      <c r="Y82" s="71" t="str">
        <f>IF('C. CDM Plan Summary'!$I5=0,"",IF((Y80-Y78)/'C. CDM Plan Summary'!$I5&gt;0.083,"True","False"))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B138" s="3" t="s">
        <v>522</v>
      </c>
      <c r="D138" s="126"/>
    </row>
  </sheetData>
  <sheetProtection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cfRule type="containsText" dxfId="71" priority="11" operator="containsText" text="TRUE">
      <formula>NOT(ISERROR(SEARCH("TRUE",O82)))</formula>
    </cfRule>
    <cfRule type="containsText" dxfId="70" priority="12" operator="containsText" text="FALSE">
      <formula>NOT(ISERROR(SEARCH("FALSE",O82)))</formula>
    </cfRule>
  </conditionalFormatting>
  <conditionalFormatting sqref="Q82">
    <cfRule type="containsText" dxfId="69" priority="9" operator="containsText" text="TRUE">
      <formula>NOT(ISERROR(SEARCH("TRUE",Q82)))</formula>
    </cfRule>
    <cfRule type="containsText" dxfId="68" priority="10" operator="containsText" text="FALSE">
      <formula>NOT(ISERROR(SEARCH("FALSE",Q82)))</formula>
    </cfRule>
  </conditionalFormatting>
  <conditionalFormatting sqref="S82">
    <cfRule type="containsText" dxfId="67" priority="7" operator="containsText" text="TRUE">
      <formula>NOT(ISERROR(SEARCH("TRUE",S82)))</formula>
    </cfRule>
    <cfRule type="containsText" dxfId="66" priority="8" operator="containsText" text="FALSE">
      <formula>NOT(ISERROR(SEARCH("FALSE",S82)))</formula>
    </cfRule>
  </conditionalFormatting>
  <conditionalFormatting sqref="U82">
    <cfRule type="containsText" dxfId="65" priority="5" operator="containsText" text="TRUE">
      <formula>NOT(ISERROR(SEARCH("TRUE",U82)))</formula>
    </cfRule>
    <cfRule type="containsText" dxfId="64" priority="6" operator="containsText" text="FALSE">
      <formula>NOT(ISERROR(SEARCH("FALSE",U82)))</formula>
    </cfRule>
  </conditionalFormatting>
  <conditionalFormatting sqref="W82">
    <cfRule type="containsText" dxfId="63" priority="3" operator="containsText" text="TRUE">
      <formula>NOT(ISERROR(SEARCH("TRUE",W82)))</formula>
    </cfRule>
    <cfRule type="containsText" dxfId="62" priority="4" operator="containsText" text="FALSE">
      <formula>NOT(ISERROR(SEARCH("FALSE",W82)))</formula>
    </cfRule>
  </conditionalFormatting>
  <conditionalFormatting sqref="Y82">
    <cfRule type="containsText" dxfId="61" priority="1" operator="containsText" text="TRUE">
      <formula>NOT(ISERROR(SEARCH("TRUE",Y82)))</formula>
    </cfRule>
    <cfRule type="containsText" dxfId="60" priority="2" operator="containsText" text="FALSE">
      <formula>NOT(ISERROR(SEARCH("FALSE",Y82)))</formula>
    </cfRule>
  </conditionalFormatting>
  <dataValidations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67"/>
      <c r="C2" s="267"/>
      <c r="D2" s="267"/>
      <c r="E2" s="267"/>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68" t="s">
        <v>305</v>
      </c>
      <c r="C3" s="269"/>
      <c r="D3" s="269"/>
      <c r="E3" s="269"/>
      <c r="F3" s="269"/>
      <c r="G3" s="269"/>
      <c r="H3" s="269"/>
      <c r="I3" s="269"/>
      <c r="J3" s="269"/>
      <c r="K3" s="269"/>
      <c r="L3" s="270"/>
      <c r="M3" s="102"/>
      <c r="N3" s="102"/>
      <c r="O3" s="102"/>
      <c r="P3" s="102"/>
      <c r="Q3" s="102"/>
      <c r="R3" s="102"/>
      <c r="S3" s="102"/>
      <c r="T3" s="102"/>
      <c r="U3" s="102"/>
      <c r="V3" s="102"/>
      <c r="W3" s="102"/>
      <c r="X3" s="102"/>
      <c r="Y3" s="102"/>
      <c r="Z3" s="102"/>
      <c r="AA3" s="102"/>
    </row>
    <row r="4" spans="1:27" ht="27.6" customHeight="1" x14ac:dyDescent="0.25">
      <c r="A4" s="102"/>
      <c r="B4" s="106" t="s">
        <v>323</v>
      </c>
      <c r="C4" s="271" t="s">
        <v>384</v>
      </c>
      <c r="D4" s="272"/>
      <c r="E4" s="272"/>
      <c r="F4" s="272"/>
      <c r="G4" s="272"/>
      <c r="H4" s="272"/>
      <c r="I4" s="272"/>
      <c r="J4" s="272"/>
      <c r="K4" s="272"/>
      <c r="L4" s="273"/>
      <c r="M4" s="274"/>
      <c r="N4" s="275"/>
      <c r="O4" s="275"/>
      <c r="P4" s="275"/>
      <c r="Q4" s="275"/>
      <c r="R4" s="275"/>
      <c r="S4" s="275"/>
      <c r="T4" s="275"/>
      <c r="U4" s="275"/>
      <c r="V4" s="275"/>
      <c r="W4" s="102"/>
      <c r="X4" s="102"/>
      <c r="Y4" s="102"/>
      <c r="Z4" s="102"/>
      <c r="AA4" s="102"/>
    </row>
    <row r="5" spans="1:27" ht="43.9" customHeight="1" x14ac:dyDescent="0.25">
      <c r="A5" s="102"/>
      <c r="B5" s="106" t="s">
        <v>324</v>
      </c>
      <c r="C5" s="272" t="s">
        <v>386</v>
      </c>
      <c r="D5" s="272"/>
      <c r="E5" s="272"/>
      <c r="F5" s="272"/>
      <c r="G5" s="272"/>
      <c r="H5" s="272"/>
      <c r="I5" s="272"/>
      <c r="J5" s="272"/>
      <c r="K5" s="272"/>
      <c r="L5" s="273"/>
      <c r="M5" s="274"/>
      <c r="N5" s="275"/>
      <c r="O5" s="275"/>
      <c r="P5" s="275"/>
      <c r="Q5" s="275"/>
      <c r="R5" s="275"/>
      <c r="S5" s="275"/>
      <c r="T5" s="275"/>
      <c r="U5" s="275"/>
      <c r="V5" s="275"/>
      <c r="W5" s="102"/>
      <c r="X5" s="102"/>
      <c r="Y5" s="102"/>
      <c r="Z5" s="102"/>
      <c r="AA5" s="102"/>
    </row>
    <row r="6" spans="1:27" ht="55.9" customHeight="1" x14ac:dyDescent="0.25">
      <c r="A6" s="102"/>
      <c r="B6" s="107" t="s">
        <v>325</v>
      </c>
      <c r="C6" s="243" t="s">
        <v>387</v>
      </c>
      <c r="D6" s="244"/>
      <c r="E6" s="244"/>
      <c r="F6" s="244"/>
      <c r="G6" s="244"/>
      <c r="H6" s="244"/>
      <c r="I6" s="244"/>
      <c r="J6" s="244"/>
      <c r="K6" s="244"/>
      <c r="L6" s="245"/>
      <c r="M6" s="246"/>
      <c r="N6" s="247"/>
      <c r="O6" s="247"/>
      <c r="P6" s="247"/>
      <c r="Q6" s="247"/>
      <c r="R6" s="247"/>
      <c r="S6" s="247"/>
      <c r="T6" s="247"/>
      <c r="U6" s="247"/>
      <c r="V6" s="247"/>
      <c r="W6" s="102"/>
      <c r="X6" s="102"/>
      <c r="Y6" s="102"/>
      <c r="Z6" s="102"/>
      <c r="AA6" s="102"/>
    </row>
    <row r="7" spans="1:27" ht="41.45" customHeight="1" x14ac:dyDescent="0.25">
      <c r="A7" s="102"/>
      <c r="B7" s="107" t="s">
        <v>337</v>
      </c>
      <c r="C7" s="248" t="s">
        <v>504</v>
      </c>
      <c r="D7" s="249"/>
      <c r="E7" s="249"/>
      <c r="F7" s="249"/>
      <c r="G7" s="249"/>
      <c r="H7" s="249"/>
      <c r="I7" s="249"/>
      <c r="J7" s="249"/>
      <c r="K7" s="249"/>
      <c r="L7" s="250"/>
      <c r="M7" s="122"/>
      <c r="N7" s="123"/>
      <c r="O7" s="123"/>
      <c r="P7" s="123"/>
      <c r="Q7" s="123"/>
      <c r="R7" s="123"/>
      <c r="S7" s="123"/>
      <c r="T7" s="123"/>
      <c r="U7" s="123"/>
      <c r="V7" s="123"/>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444</v>
      </c>
      <c r="C9" s="79" t="str">
        <f>IF('A. General Information'!H13="","",'A. General Information'!H13)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51" t="s">
        <v>306</v>
      </c>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row>
    <row r="12" spans="1:27" ht="34.15" customHeight="1" x14ac:dyDescent="0.25">
      <c r="A12" s="102"/>
      <c r="B12" s="253" t="s">
        <v>10</v>
      </c>
      <c r="C12" s="256" t="s">
        <v>495</v>
      </c>
      <c r="D12" s="256" t="s">
        <v>496</v>
      </c>
      <c r="E12" s="256" t="s">
        <v>497</v>
      </c>
      <c r="F12" s="256" t="s">
        <v>451</v>
      </c>
      <c r="G12" s="253" t="s">
        <v>356</v>
      </c>
      <c r="H12" s="259"/>
      <c r="I12" s="259"/>
      <c r="J12" s="259"/>
      <c r="K12" s="259"/>
      <c r="L12" s="259"/>
      <c r="M12" s="260"/>
      <c r="N12" s="263" t="s">
        <v>388</v>
      </c>
      <c r="O12" s="264"/>
      <c r="P12" s="264"/>
      <c r="Q12" s="264"/>
      <c r="R12" s="264"/>
      <c r="S12" s="264"/>
      <c r="T12" s="264"/>
      <c r="U12" s="264"/>
      <c r="V12" s="264"/>
      <c r="W12" s="264"/>
      <c r="X12" s="264"/>
      <c r="Y12" s="264"/>
      <c r="Z12" s="264"/>
      <c r="AA12" s="264"/>
    </row>
    <row r="13" spans="1:27" ht="67.900000000000006" customHeight="1" x14ac:dyDescent="0.25">
      <c r="A13" s="102"/>
      <c r="B13" s="254"/>
      <c r="C13" s="257"/>
      <c r="D13" s="257"/>
      <c r="E13" s="257"/>
      <c r="F13" s="257"/>
      <c r="G13" s="255"/>
      <c r="H13" s="261"/>
      <c r="I13" s="261"/>
      <c r="J13" s="261"/>
      <c r="K13" s="261"/>
      <c r="L13" s="261"/>
      <c r="M13" s="262"/>
      <c r="N13" s="210">
        <v>2015</v>
      </c>
      <c r="O13" s="211"/>
      <c r="P13" s="265">
        <v>2016</v>
      </c>
      <c r="Q13" s="265"/>
      <c r="R13" s="210">
        <v>2017</v>
      </c>
      <c r="S13" s="211"/>
      <c r="T13" s="210">
        <v>2018</v>
      </c>
      <c r="U13" s="211"/>
      <c r="V13" s="210">
        <v>2019</v>
      </c>
      <c r="W13" s="211"/>
      <c r="X13" s="210">
        <v>2020</v>
      </c>
      <c r="Y13" s="211"/>
      <c r="Z13" s="214" t="s">
        <v>19</v>
      </c>
      <c r="AA13" s="215"/>
    </row>
    <row r="14" spans="1:27" ht="42" customHeight="1" x14ac:dyDescent="0.25">
      <c r="A14" s="102"/>
      <c r="B14" s="254"/>
      <c r="C14" s="257"/>
      <c r="D14" s="257"/>
      <c r="E14" s="257"/>
      <c r="F14" s="257"/>
      <c r="G14" s="230" t="s">
        <v>12</v>
      </c>
      <c r="H14" s="232" t="s">
        <v>13</v>
      </c>
      <c r="I14" s="230" t="s">
        <v>14</v>
      </c>
      <c r="J14" s="208" t="s">
        <v>353</v>
      </c>
      <c r="K14" s="208" t="s">
        <v>16</v>
      </c>
      <c r="L14" s="208" t="s">
        <v>351</v>
      </c>
      <c r="M14" s="208" t="s">
        <v>17</v>
      </c>
      <c r="N14" s="212"/>
      <c r="O14" s="213"/>
      <c r="P14" s="266"/>
      <c r="Q14" s="266"/>
      <c r="R14" s="212"/>
      <c r="S14" s="213"/>
      <c r="T14" s="212"/>
      <c r="U14" s="213"/>
      <c r="V14" s="212"/>
      <c r="W14" s="213"/>
      <c r="X14" s="212"/>
      <c r="Y14" s="213"/>
      <c r="Z14" s="216"/>
      <c r="AA14" s="217"/>
    </row>
    <row r="15" spans="1:27" ht="78" customHeight="1" x14ac:dyDescent="0.25">
      <c r="A15" s="102"/>
      <c r="B15" s="255"/>
      <c r="C15" s="258"/>
      <c r="D15" s="258"/>
      <c r="E15" s="258"/>
      <c r="F15" s="258"/>
      <c r="G15" s="231"/>
      <c r="H15" s="233"/>
      <c r="I15" s="231"/>
      <c r="J15" s="209"/>
      <c r="K15" s="209"/>
      <c r="L15" s="209"/>
      <c r="M15" s="209"/>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21"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22"/>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22"/>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22"/>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22"/>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22"/>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22"/>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22"/>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22"/>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22"/>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22"/>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22"/>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22"/>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22"/>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22"/>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22"/>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22"/>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22"/>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22"/>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22"/>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22"/>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22"/>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22"/>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22"/>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22"/>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22"/>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22"/>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22"/>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22"/>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22"/>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23"/>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21"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22"/>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22"/>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22"/>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22"/>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22"/>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22"/>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22"/>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23"/>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18" t="s">
        <v>309</v>
      </c>
      <c r="C58" s="219"/>
      <c r="D58" s="219"/>
      <c r="E58" s="219"/>
      <c r="F58" s="219"/>
      <c r="G58" s="219"/>
      <c r="H58" s="219"/>
      <c r="I58" s="219"/>
      <c r="J58" s="219"/>
      <c r="K58" s="219"/>
      <c r="L58" s="219"/>
      <c r="M58" s="220"/>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24" t="s">
        <v>400</v>
      </c>
      <c r="C60" s="16"/>
      <c r="D60" s="234"/>
      <c r="E60" s="235"/>
      <c r="F60" s="235"/>
      <c r="G60" s="235"/>
      <c r="H60" s="235"/>
      <c r="I60" s="235"/>
      <c r="J60" s="235"/>
      <c r="K60" s="235"/>
      <c r="L60" s="235"/>
      <c r="M60" s="236"/>
      <c r="N60" s="57"/>
      <c r="O60" s="65"/>
      <c r="P60" s="57"/>
      <c r="Q60" s="57"/>
      <c r="R60" s="57"/>
      <c r="S60" s="57"/>
      <c r="T60" s="57"/>
      <c r="U60" s="57"/>
      <c r="V60" s="57"/>
      <c r="W60" s="57"/>
      <c r="X60" s="57"/>
      <c r="Y60" s="57"/>
      <c r="Z60" s="70"/>
      <c r="AA60" s="67"/>
    </row>
    <row r="61" spans="2:27" x14ac:dyDescent="0.25">
      <c r="B61" s="225"/>
      <c r="C61" s="16"/>
      <c r="D61" s="237"/>
      <c r="E61" s="238"/>
      <c r="F61" s="238"/>
      <c r="G61" s="238"/>
      <c r="H61" s="238"/>
      <c r="I61" s="238"/>
      <c r="J61" s="238"/>
      <c r="K61" s="238"/>
      <c r="L61" s="238"/>
      <c r="M61" s="239"/>
      <c r="N61" s="57"/>
      <c r="O61" s="65"/>
      <c r="P61" s="57"/>
      <c r="Q61" s="57"/>
      <c r="R61" s="57"/>
      <c r="S61" s="57"/>
      <c r="T61" s="57"/>
      <c r="U61" s="57"/>
      <c r="V61" s="57"/>
      <c r="W61" s="57"/>
      <c r="X61" s="57"/>
      <c r="Y61" s="57"/>
      <c r="Z61" s="70"/>
      <c r="AA61" s="67"/>
    </row>
    <row r="62" spans="2:27" x14ac:dyDescent="0.25">
      <c r="B62" s="225"/>
      <c r="C62" s="16"/>
      <c r="D62" s="237"/>
      <c r="E62" s="238"/>
      <c r="F62" s="238"/>
      <c r="G62" s="238"/>
      <c r="H62" s="238"/>
      <c r="I62" s="238"/>
      <c r="J62" s="238"/>
      <c r="K62" s="238"/>
      <c r="L62" s="238"/>
      <c r="M62" s="239"/>
      <c r="N62" s="57"/>
      <c r="O62" s="65"/>
      <c r="P62" s="57"/>
      <c r="Q62" s="57"/>
      <c r="R62" s="57"/>
      <c r="S62" s="57"/>
      <c r="T62" s="57"/>
      <c r="U62" s="57"/>
      <c r="V62" s="57"/>
      <c r="W62" s="57"/>
      <c r="X62" s="57"/>
      <c r="Y62" s="57"/>
      <c r="Z62" s="70"/>
      <c r="AA62" s="67"/>
    </row>
    <row r="63" spans="2:27" x14ac:dyDescent="0.25">
      <c r="B63" s="225"/>
      <c r="C63" s="16"/>
      <c r="D63" s="237"/>
      <c r="E63" s="238"/>
      <c r="F63" s="238"/>
      <c r="G63" s="238"/>
      <c r="H63" s="238"/>
      <c r="I63" s="238"/>
      <c r="J63" s="238"/>
      <c r="K63" s="238"/>
      <c r="L63" s="238"/>
      <c r="M63" s="239"/>
      <c r="N63" s="57"/>
      <c r="O63" s="65"/>
      <c r="P63" s="57"/>
      <c r="Q63" s="57"/>
      <c r="R63" s="57"/>
      <c r="S63" s="57"/>
      <c r="T63" s="57"/>
      <c r="U63" s="57"/>
      <c r="V63" s="57"/>
      <c r="W63" s="57"/>
      <c r="X63" s="57"/>
      <c r="Y63" s="57"/>
      <c r="Z63" s="70"/>
      <c r="AA63" s="67"/>
    </row>
    <row r="64" spans="2:27" x14ac:dyDescent="0.25">
      <c r="B64" s="225"/>
      <c r="C64" s="16"/>
      <c r="D64" s="237"/>
      <c r="E64" s="238"/>
      <c r="F64" s="238"/>
      <c r="G64" s="238"/>
      <c r="H64" s="238"/>
      <c r="I64" s="238"/>
      <c r="J64" s="238"/>
      <c r="K64" s="238"/>
      <c r="L64" s="238"/>
      <c r="M64" s="239"/>
      <c r="N64" s="57"/>
      <c r="O64" s="65"/>
      <c r="P64" s="57"/>
      <c r="Q64" s="57"/>
      <c r="R64" s="57"/>
      <c r="S64" s="57"/>
      <c r="T64" s="57"/>
      <c r="U64" s="57"/>
      <c r="V64" s="57"/>
      <c r="W64" s="57"/>
      <c r="X64" s="57"/>
      <c r="Y64" s="57"/>
      <c r="Z64" s="70"/>
      <c r="AA64" s="67"/>
    </row>
    <row r="65" spans="2:27" x14ac:dyDescent="0.25">
      <c r="B65" s="225"/>
      <c r="C65" s="16"/>
      <c r="D65" s="237"/>
      <c r="E65" s="238"/>
      <c r="F65" s="238"/>
      <c r="G65" s="238"/>
      <c r="H65" s="238"/>
      <c r="I65" s="238"/>
      <c r="J65" s="238"/>
      <c r="K65" s="238"/>
      <c r="L65" s="238"/>
      <c r="M65" s="239"/>
      <c r="N65" s="57"/>
      <c r="O65" s="65"/>
      <c r="P65" s="57"/>
      <c r="Q65" s="57"/>
      <c r="R65" s="57"/>
      <c r="S65" s="57"/>
      <c r="T65" s="57"/>
      <c r="U65" s="57"/>
      <c r="V65" s="57"/>
      <c r="W65" s="57"/>
      <c r="X65" s="57"/>
      <c r="Y65" s="57"/>
      <c r="Z65" s="70"/>
      <c r="AA65" s="67"/>
    </row>
    <row r="66" spans="2:27" x14ac:dyDescent="0.25">
      <c r="B66" s="225"/>
      <c r="C66" s="16"/>
      <c r="D66" s="237"/>
      <c r="E66" s="238"/>
      <c r="F66" s="238"/>
      <c r="G66" s="238"/>
      <c r="H66" s="238"/>
      <c r="I66" s="238"/>
      <c r="J66" s="238"/>
      <c r="K66" s="238"/>
      <c r="L66" s="238"/>
      <c r="M66" s="239"/>
      <c r="N66" s="57"/>
      <c r="O66" s="65"/>
      <c r="P66" s="57"/>
      <c r="Q66" s="57"/>
      <c r="R66" s="57"/>
      <c r="S66" s="57"/>
      <c r="T66" s="57"/>
      <c r="U66" s="57"/>
      <c r="V66" s="57"/>
      <c r="W66" s="57"/>
      <c r="X66" s="57"/>
      <c r="Y66" s="57"/>
      <c r="Z66" s="70"/>
      <c r="AA66" s="67"/>
    </row>
    <row r="67" spans="2:27" x14ac:dyDescent="0.25">
      <c r="B67" s="225"/>
      <c r="C67" s="16"/>
      <c r="D67" s="237"/>
      <c r="E67" s="238"/>
      <c r="F67" s="238"/>
      <c r="G67" s="238"/>
      <c r="H67" s="238"/>
      <c r="I67" s="238"/>
      <c r="J67" s="238"/>
      <c r="K67" s="238"/>
      <c r="L67" s="238"/>
      <c r="M67" s="239"/>
      <c r="N67" s="57"/>
      <c r="O67" s="65"/>
      <c r="P67" s="57"/>
      <c r="Q67" s="57"/>
      <c r="R67" s="57"/>
      <c r="S67" s="57"/>
      <c r="T67" s="57"/>
      <c r="U67" s="57"/>
      <c r="V67" s="57"/>
      <c r="W67" s="57"/>
      <c r="X67" s="57"/>
      <c r="Y67" s="57"/>
      <c r="Z67" s="70"/>
      <c r="AA67" s="67"/>
    </row>
    <row r="68" spans="2:27" x14ac:dyDescent="0.25">
      <c r="B68" s="225"/>
      <c r="C68" s="16"/>
      <c r="D68" s="237"/>
      <c r="E68" s="238"/>
      <c r="F68" s="238"/>
      <c r="G68" s="238"/>
      <c r="H68" s="238"/>
      <c r="I68" s="238"/>
      <c r="J68" s="238"/>
      <c r="K68" s="238"/>
      <c r="L68" s="238"/>
      <c r="M68" s="239"/>
      <c r="N68" s="57"/>
      <c r="O68" s="65"/>
      <c r="P68" s="57"/>
      <c r="Q68" s="57"/>
      <c r="R68" s="57"/>
      <c r="S68" s="57"/>
      <c r="T68" s="57"/>
      <c r="U68" s="57"/>
      <c r="V68" s="57"/>
      <c r="W68" s="57"/>
      <c r="X68" s="57"/>
      <c r="Y68" s="57"/>
      <c r="Z68" s="70"/>
      <c r="AA68" s="67"/>
    </row>
    <row r="69" spans="2:27" x14ac:dyDescent="0.25">
      <c r="B69" s="225"/>
      <c r="C69" s="16"/>
      <c r="D69" s="237"/>
      <c r="E69" s="238"/>
      <c r="F69" s="238"/>
      <c r="G69" s="238"/>
      <c r="H69" s="238"/>
      <c r="I69" s="238"/>
      <c r="J69" s="238"/>
      <c r="K69" s="238"/>
      <c r="L69" s="238"/>
      <c r="M69" s="239"/>
      <c r="N69" s="57"/>
      <c r="O69" s="65"/>
      <c r="P69" s="57"/>
      <c r="Q69" s="57"/>
      <c r="R69" s="57"/>
      <c r="S69" s="57"/>
      <c r="T69" s="57"/>
      <c r="U69" s="57"/>
      <c r="V69" s="57"/>
      <c r="W69" s="57"/>
      <c r="X69" s="57"/>
      <c r="Y69" s="57"/>
      <c r="Z69" s="70"/>
      <c r="AA69" s="67"/>
    </row>
    <row r="70" spans="2:27" x14ac:dyDescent="0.25">
      <c r="B70" s="225"/>
      <c r="C70" s="16"/>
      <c r="D70" s="237"/>
      <c r="E70" s="238"/>
      <c r="F70" s="238"/>
      <c r="G70" s="238"/>
      <c r="H70" s="238"/>
      <c r="I70" s="238"/>
      <c r="J70" s="238"/>
      <c r="K70" s="238"/>
      <c r="L70" s="238"/>
      <c r="M70" s="239"/>
      <c r="N70" s="57"/>
      <c r="O70" s="65"/>
      <c r="P70" s="57"/>
      <c r="Q70" s="57"/>
      <c r="R70" s="57"/>
      <c r="S70" s="57"/>
      <c r="T70" s="57"/>
      <c r="U70" s="57"/>
      <c r="V70" s="57"/>
      <c r="W70" s="57"/>
      <c r="X70" s="57"/>
      <c r="Y70" s="57"/>
      <c r="Z70" s="70"/>
      <c r="AA70" s="67"/>
    </row>
    <row r="71" spans="2:27" x14ac:dyDescent="0.25">
      <c r="B71" s="225"/>
      <c r="C71" s="16"/>
      <c r="D71" s="237"/>
      <c r="E71" s="238"/>
      <c r="F71" s="238"/>
      <c r="G71" s="238"/>
      <c r="H71" s="238"/>
      <c r="I71" s="238"/>
      <c r="J71" s="238"/>
      <c r="K71" s="238"/>
      <c r="L71" s="238"/>
      <c r="M71" s="239"/>
      <c r="N71" s="57"/>
      <c r="O71" s="65"/>
      <c r="P71" s="57"/>
      <c r="Q71" s="57"/>
      <c r="R71" s="57"/>
      <c r="S71" s="57"/>
      <c r="T71" s="57"/>
      <c r="U71" s="57"/>
      <c r="V71" s="57"/>
      <c r="W71" s="57"/>
      <c r="X71" s="57"/>
      <c r="Y71" s="57"/>
      <c r="Z71" s="70"/>
      <c r="AA71" s="67"/>
    </row>
    <row r="72" spans="2:27" x14ac:dyDescent="0.25">
      <c r="B72" s="225"/>
      <c r="C72" s="16"/>
      <c r="D72" s="237"/>
      <c r="E72" s="238"/>
      <c r="F72" s="238"/>
      <c r="G72" s="238"/>
      <c r="H72" s="238"/>
      <c r="I72" s="238"/>
      <c r="J72" s="238"/>
      <c r="K72" s="238"/>
      <c r="L72" s="238"/>
      <c r="M72" s="239"/>
      <c r="N72" s="57"/>
      <c r="O72" s="65"/>
      <c r="P72" s="57"/>
      <c r="Q72" s="57"/>
      <c r="R72" s="57"/>
      <c r="S72" s="57"/>
      <c r="T72" s="57"/>
      <c r="U72" s="57"/>
      <c r="V72" s="57"/>
      <c r="W72" s="57"/>
      <c r="X72" s="57"/>
      <c r="Y72" s="57"/>
      <c r="Z72" s="70"/>
      <c r="AA72" s="67"/>
    </row>
    <row r="73" spans="2:27" x14ac:dyDescent="0.25">
      <c r="B73" s="225"/>
      <c r="C73" s="16"/>
      <c r="D73" s="237"/>
      <c r="E73" s="238"/>
      <c r="F73" s="238"/>
      <c r="G73" s="238"/>
      <c r="H73" s="238"/>
      <c r="I73" s="238"/>
      <c r="J73" s="238"/>
      <c r="K73" s="238"/>
      <c r="L73" s="238"/>
      <c r="M73" s="239"/>
      <c r="N73" s="57"/>
      <c r="O73" s="65"/>
      <c r="P73" s="57"/>
      <c r="Q73" s="57"/>
      <c r="R73" s="57"/>
      <c r="S73" s="57"/>
      <c r="T73" s="57"/>
      <c r="U73" s="57"/>
      <c r="V73" s="57"/>
      <c r="W73" s="57"/>
      <c r="X73" s="57"/>
      <c r="Y73" s="57"/>
      <c r="Z73" s="70"/>
      <c r="AA73" s="67"/>
    </row>
    <row r="74" spans="2:27" x14ac:dyDescent="0.25">
      <c r="B74" s="225"/>
      <c r="C74" s="16"/>
      <c r="D74" s="237"/>
      <c r="E74" s="238"/>
      <c r="F74" s="238"/>
      <c r="G74" s="238"/>
      <c r="H74" s="238"/>
      <c r="I74" s="238"/>
      <c r="J74" s="238"/>
      <c r="K74" s="238"/>
      <c r="L74" s="238"/>
      <c r="M74" s="239"/>
      <c r="N74" s="57"/>
      <c r="O74" s="65"/>
      <c r="P74" s="57"/>
      <c r="Q74" s="57"/>
      <c r="R74" s="57"/>
      <c r="S74" s="57"/>
      <c r="T74" s="57"/>
      <c r="U74" s="57"/>
      <c r="V74" s="57"/>
      <c r="W74" s="57"/>
      <c r="X74" s="57"/>
      <c r="Y74" s="57"/>
      <c r="Z74" s="70"/>
      <c r="AA74" s="67"/>
    </row>
    <row r="75" spans="2:27" x14ac:dyDescent="0.25">
      <c r="B75" s="226"/>
      <c r="C75" s="16"/>
      <c r="D75" s="240"/>
      <c r="E75" s="241"/>
      <c r="F75" s="241"/>
      <c r="G75" s="241"/>
      <c r="H75" s="241"/>
      <c r="I75" s="241"/>
      <c r="J75" s="241"/>
      <c r="K75" s="241"/>
      <c r="L75" s="241"/>
      <c r="M75" s="242"/>
      <c r="N75" s="57"/>
      <c r="O75" s="65"/>
      <c r="P75" s="57"/>
      <c r="Q75" s="57"/>
      <c r="R75" s="57"/>
      <c r="S75" s="57"/>
      <c r="T75" s="57"/>
      <c r="U75" s="57"/>
      <c r="V75" s="57"/>
      <c r="W75" s="57"/>
      <c r="X75" s="57"/>
      <c r="Y75" s="57"/>
      <c r="Z75" s="70"/>
      <c r="AA75" s="67"/>
    </row>
    <row r="76" spans="2:27" ht="22.9" customHeight="1" x14ac:dyDescent="0.25">
      <c r="B76" s="227" t="s">
        <v>401</v>
      </c>
      <c r="C76" s="228"/>
      <c r="D76" s="228"/>
      <c r="E76" s="228"/>
      <c r="F76" s="228"/>
      <c r="G76" s="228"/>
      <c r="H76" s="228"/>
      <c r="I76" s="228"/>
      <c r="J76" s="228"/>
      <c r="K76" s="228"/>
      <c r="L76" s="228"/>
      <c r="M76" s="229"/>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27" t="s">
        <v>336</v>
      </c>
      <c r="C78" s="228"/>
      <c r="D78" s="228"/>
      <c r="E78" s="228"/>
      <c r="F78" s="228"/>
      <c r="G78" s="228"/>
      <c r="H78" s="228"/>
      <c r="I78" s="228"/>
      <c r="J78" s="228"/>
      <c r="K78" s="228"/>
      <c r="L78" s="228"/>
      <c r="M78" s="229"/>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05" t="s">
        <v>310</v>
      </c>
      <c r="C80" s="206"/>
      <c r="D80" s="206"/>
      <c r="E80" s="206"/>
      <c r="F80" s="206"/>
      <c r="G80" s="206"/>
      <c r="H80" s="206"/>
      <c r="I80" s="206"/>
      <c r="J80" s="206"/>
      <c r="K80" s="206"/>
      <c r="L80" s="206"/>
      <c r="M80" s="207"/>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05" t="s">
        <v>354</v>
      </c>
      <c r="C82" s="206"/>
      <c r="D82" s="206"/>
      <c r="E82" s="206"/>
      <c r="F82" s="206"/>
      <c r="G82" s="206"/>
      <c r="H82" s="206"/>
      <c r="I82" s="206"/>
      <c r="J82" s="206"/>
      <c r="K82" s="206"/>
      <c r="L82" s="206"/>
      <c r="M82" s="207"/>
      <c r="O82" s="71" t="str">
        <f>IF('C. CDM Plan Summary'!$J5=0,"",IF((O80-O78)/'C. CDM Plan Summary'!$J5&gt;0.083,"True","False"))</f>
        <v/>
      </c>
      <c r="Q82" s="71" t="str">
        <f>IF('C. CDM Plan Summary'!$J5=0,"",IF((Q80-Q78)/'C. CDM Plan Summary'!$J5&gt;0.083,"True","False"))</f>
        <v/>
      </c>
      <c r="S82" s="71" t="str">
        <f>IF('C. CDM Plan Summary'!$J5=0,"",IF((S80-S78)/'C. CDM Plan Summary'!$J5&gt;0.083,"True","False"))</f>
        <v/>
      </c>
      <c r="U82" s="71" t="str">
        <f>IF('C. CDM Plan Summary'!$J5=0,"",IF((U80-U78)/'C. CDM Plan Summary'!$J5&gt;0.083,"True","False"))</f>
        <v/>
      </c>
      <c r="W82" s="71" t="str">
        <f>IF('C. CDM Plan Summary'!$J5=0,"",IF((W80-W78)/'C. CDM Plan Summary'!$J5&gt;0.083,"True","False"))</f>
        <v/>
      </c>
      <c r="Y82" s="71" t="str">
        <f>IF('C. CDM Plan Summary'!$J5=0,"",IF((Y80-Y78)/'C. CDM Plan Summary'!$J5&gt;0.083,"True","False"))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B138" s="3" t="s">
        <v>522</v>
      </c>
      <c r="D138" s="126"/>
    </row>
  </sheetData>
  <sheetProtection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cfRule type="containsText" dxfId="59" priority="11" operator="containsText" text="TRUE">
      <formula>NOT(ISERROR(SEARCH("TRUE",O82)))</formula>
    </cfRule>
    <cfRule type="containsText" dxfId="58" priority="12" operator="containsText" text="FALSE">
      <formula>NOT(ISERROR(SEARCH("FALSE",O82)))</formula>
    </cfRule>
  </conditionalFormatting>
  <conditionalFormatting sqref="Q82">
    <cfRule type="containsText" dxfId="57" priority="9" operator="containsText" text="TRUE">
      <formula>NOT(ISERROR(SEARCH("TRUE",Q82)))</formula>
    </cfRule>
    <cfRule type="containsText" dxfId="56" priority="10" operator="containsText" text="FALSE">
      <formula>NOT(ISERROR(SEARCH("FALSE",Q82)))</formula>
    </cfRule>
  </conditionalFormatting>
  <conditionalFormatting sqref="S82">
    <cfRule type="containsText" dxfId="55" priority="7" operator="containsText" text="TRUE">
      <formula>NOT(ISERROR(SEARCH("TRUE",S82)))</formula>
    </cfRule>
    <cfRule type="containsText" dxfId="54" priority="8" operator="containsText" text="FALSE">
      <formula>NOT(ISERROR(SEARCH("FALSE",S82)))</formula>
    </cfRule>
  </conditionalFormatting>
  <conditionalFormatting sqref="U82">
    <cfRule type="containsText" dxfId="53" priority="5" operator="containsText" text="TRUE">
      <formula>NOT(ISERROR(SEARCH("TRUE",U82)))</formula>
    </cfRule>
    <cfRule type="containsText" dxfId="52" priority="6" operator="containsText" text="FALSE">
      <formula>NOT(ISERROR(SEARCH("FALSE",U82)))</formula>
    </cfRule>
  </conditionalFormatting>
  <conditionalFormatting sqref="W82">
    <cfRule type="containsText" dxfId="51" priority="3" operator="containsText" text="TRUE">
      <formula>NOT(ISERROR(SEARCH("TRUE",W82)))</formula>
    </cfRule>
    <cfRule type="containsText" dxfId="50" priority="4" operator="containsText" text="FALSE">
      <formula>NOT(ISERROR(SEARCH("FALSE",W82)))</formula>
    </cfRule>
  </conditionalFormatting>
  <conditionalFormatting sqref="Y82">
    <cfRule type="containsText" dxfId="49" priority="1" operator="containsText" text="TRUE">
      <formula>NOT(ISERROR(SEARCH("TRUE",Y82)))</formula>
    </cfRule>
    <cfRule type="containsText" dxfId="48" priority="2" operator="containsText" text="FALSE">
      <formula>NOT(ISERROR(SEARCH("FALSE",Y82)))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67"/>
      <c r="C2" s="267"/>
      <c r="D2" s="267"/>
      <c r="E2" s="267"/>
      <c r="F2" s="103"/>
      <c r="G2" s="138"/>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68" t="s">
        <v>305</v>
      </c>
      <c r="C3" s="269"/>
      <c r="D3" s="269"/>
      <c r="E3" s="269"/>
      <c r="F3" s="269"/>
      <c r="G3" s="269"/>
      <c r="H3" s="269"/>
      <c r="I3" s="269"/>
      <c r="J3" s="269"/>
      <c r="K3" s="269"/>
      <c r="L3" s="270"/>
      <c r="M3" s="102"/>
      <c r="N3" s="102"/>
      <c r="O3" s="102"/>
      <c r="P3" s="102"/>
      <c r="Q3" s="102"/>
      <c r="R3" s="102"/>
      <c r="S3" s="102"/>
      <c r="T3" s="102"/>
      <c r="U3" s="102"/>
      <c r="V3" s="102"/>
      <c r="W3" s="102"/>
      <c r="X3" s="102"/>
      <c r="Y3" s="102"/>
      <c r="Z3" s="102"/>
      <c r="AA3" s="102"/>
    </row>
    <row r="4" spans="1:27" ht="27.6" customHeight="1" x14ac:dyDescent="0.25">
      <c r="A4" s="102"/>
      <c r="B4" s="106" t="s">
        <v>323</v>
      </c>
      <c r="C4" s="271" t="s">
        <v>384</v>
      </c>
      <c r="D4" s="272"/>
      <c r="E4" s="272"/>
      <c r="F4" s="272"/>
      <c r="G4" s="272"/>
      <c r="H4" s="272"/>
      <c r="I4" s="272"/>
      <c r="J4" s="272"/>
      <c r="K4" s="272"/>
      <c r="L4" s="273"/>
      <c r="M4" s="274"/>
      <c r="N4" s="275"/>
      <c r="O4" s="275"/>
      <c r="P4" s="275"/>
      <c r="Q4" s="275"/>
      <c r="R4" s="275"/>
      <c r="S4" s="275"/>
      <c r="T4" s="275"/>
      <c r="U4" s="275"/>
      <c r="V4" s="275"/>
      <c r="W4" s="102"/>
      <c r="X4" s="102"/>
      <c r="Y4" s="102"/>
      <c r="Z4" s="102"/>
      <c r="AA4" s="102"/>
    </row>
    <row r="5" spans="1:27" ht="43.9" customHeight="1" x14ac:dyDescent="0.25">
      <c r="A5" s="102"/>
      <c r="B5" s="106" t="s">
        <v>324</v>
      </c>
      <c r="C5" s="272" t="s">
        <v>386</v>
      </c>
      <c r="D5" s="272"/>
      <c r="E5" s="272"/>
      <c r="F5" s="272"/>
      <c r="G5" s="272"/>
      <c r="H5" s="272"/>
      <c r="I5" s="272"/>
      <c r="J5" s="272"/>
      <c r="K5" s="272"/>
      <c r="L5" s="273"/>
      <c r="M5" s="274"/>
      <c r="N5" s="275"/>
      <c r="O5" s="275"/>
      <c r="P5" s="275"/>
      <c r="Q5" s="275"/>
      <c r="R5" s="275"/>
      <c r="S5" s="275"/>
      <c r="T5" s="275"/>
      <c r="U5" s="275"/>
      <c r="V5" s="275"/>
      <c r="W5" s="102"/>
      <c r="X5" s="102"/>
      <c r="Y5" s="102"/>
      <c r="Z5" s="102"/>
      <c r="AA5" s="102"/>
    </row>
    <row r="6" spans="1:27" ht="55.9" customHeight="1" x14ac:dyDescent="0.25">
      <c r="A6" s="102"/>
      <c r="B6" s="107" t="s">
        <v>325</v>
      </c>
      <c r="C6" s="243" t="s">
        <v>387</v>
      </c>
      <c r="D6" s="244"/>
      <c r="E6" s="244"/>
      <c r="F6" s="244"/>
      <c r="G6" s="244"/>
      <c r="H6" s="244"/>
      <c r="I6" s="244"/>
      <c r="J6" s="244"/>
      <c r="K6" s="244"/>
      <c r="L6" s="245"/>
      <c r="M6" s="246"/>
      <c r="N6" s="247"/>
      <c r="O6" s="247"/>
      <c r="P6" s="247"/>
      <c r="Q6" s="247"/>
      <c r="R6" s="247"/>
      <c r="S6" s="247"/>
      <c r="T6" s="247"/>
      <c r="U6" s="247"/>
      <c r="V6" s="247"/>
      <c r="W6" s="102"/>
      <c r="X6" s="102"/>
      <c r="Y6" s="102"/>
      <c r="Z6" s="102"/>
      <c r="AA6" s="102"/>
    </row>
    <row r="7" spans="1:27" ht="41.45" customHeight="1" x14ac:dyDescent="0.25">
      <c r="A7" s="102"/>
      <c r="B7" s="107" t="s">
        <v>337</v>
      </c>
      <c r="C7" s="248" t="s">
        <v>504</v>
      </c>
      <c r="D7" s="249"/>
      <c r="E7" s="249"/>
      <c r="F7" s="249"/>
      <c r="G7" s="249"/>
      <c r="H7" s="249"/>
      <c r="I7" s="249"/>
      <c r="J7" s="249"/>
      <c r="K7" s="249"/>
      <c r="L7" s="250"/>
      <c r="M7" s="136"/>
      <c r="N7" s="137"/>
      <c r="O7" s="137"/>
      <c r="P7" s="137"/>
      <c r="Q7" s="137"/>
      <c r="R7" s="137"/>
      <c r="S7" s="137"/>
      <c r="T7" s="137"/>
      <c r="U7" s="137"/>
      <c r="V7" s="137"/>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445</v>
      </c>
      <c r="C9" s="79" t="str">
        <f>IF('A. General Information'!I13="","",'A. General Information'!I13)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51" t="s">
        <v>306</v>
      </c>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row>
    <row r="12" spans="1:27" ht="34.15" customHeight="1" x14ac:dyDescent="0.25">
      <c r="A12" s="102"/>
      <c r="B12" s="253" t="s">
        <v>10</v>
      </c>
      <c r="C12" s="256" t="s">
        <v>495</v>
      </c>
      <c r="D12" s="256" t="s">
        <v>496</v>
      </c>
      <c r="E12" s="256" t="s">
        <v>497</v>
      </c>
      <c r="F12" s="256" t="s">
        <v>451</v>
      </c>
      <c r="G12" s="253" t="s">
        <v>356</v>
      </c>
      <c r="H12" s="259"/>
      <c r="I12" s="259"/>
      <c r="J12" s="259"/>
      <c r="K12" s="259"/>
      <c r="L12" s="259"/>
      <c r="M12" s="260"/>
      <c r="N12" s="263" t="s">
        <v>388</v>
      </c>
      <c r="O12" s="264"/>
      <c r="P12" s="264"/>
      <c r="Q12" s="264"/>
      <c r="R12" s="264"/>
      <c r="S12" s="264"/>
      <c r="T12" s="264"/>
      <c r="U12" s="264"/>
      <c r="V12" s="264"/>
      <c r="W12" s="264"/>
      <c r="X12" s="264"/>
      <c r="Y12" s="264"/>
      <c r="Z12" s="264"/>
      <c r="AA12" s="264"/>
    </row>
    <row r="13" spans="1:27" ht="67.900000000000006" customHeight="1" x14ac:dyDescent="0.25">
      <c r="A13" s="102"/>
      <c r="B13" s="254"/>
      <c r="C13" s="257"/>
      <c r="D13" s="257"/>
      <c r="E13" s="257"/>
      <c r="F13" s="257"/>
      <c r="G13" s="255"/>
      <c r="H13" s="261"/>
      <c r="I13" s="261"/>
      <c r="J13" s="261"/>
      <c r="K13" s="261"/>
      <c r="L13" s="261"/>
      <c r="M13" s="262"/>
      <c r="N13" s="210">
        <v>2015</v>
      </c>
      <c r="O13" s="211"/>
      <c r="P13" s="265">
        <v>2016</v>
      </c>
      <c r="Q13" s="265"/>
      <c r="R13" s="210">
        <v>2017</v>
      </c>
      <c r="S13" s="211"/>
      <c r="T13" s="210">
        <v>2018</v>
      </c>
      <c r="U13" s="211"/>
      <c r="V13" s="210">
        <v>2019</v>
      </c>
      <c r="W13" s="211"/>
      <c r="X13" s="210">
        <v>2020</v>
      </c>
      <c r="Y13" s="211"/>
      <c r="Z13" s="214" t="s">
        <v>19</v>
      </c>
      <c r="AA13" s="215"/>
    </row>
    <row r="14" spans="1:27" ht="42" customHeight="1" x14ac:dyDescent="0.25">
      <c r="A14" s="102"/>
      <c r="B14" s="254"/>
      <c r="C14" s="257"/>
      <c r="D14" s="257"/>
      <c r="E14" s="257"/>
      <c r="F14" s="257"/>
      <c r="G14" s="230" t="s">
        <v>12</v>
      </c>
      <c r="H14" s="232" t="s">
        <v>13</v>
      </c>
      <c r="I14" s="230" t="s">
        <v>14</v>
      </c>
      <c r="J14" s="208" t="s">
        <v>353</v>
      </c>
      <c r="K14" s="208" t="s">
        <v>16</v>
      </c>
      <c r="L14" s="208" t="s">
        <v>351</v>
      </c>
      <c r="M14" s="208" t="s">
        <v>17</v>
      </c>
      <c r="N14" s="212"/>
      <c r="O14" s="213"/>
      <c r="P14" s="266"/>
      <c r="Q14" s="266"/>
      <c r="R14" s="212"/>
      <c r="S14" s="213"/>
      <c r="T14" s="212"/>
      <c r="U14" s="213"/>
      <c r="V14" s="212"/>
      <c r="W14" s="213"/>
      <c r="X14" s="212"/>
      <c r="Y14" s="213"/>
      <c r="Z14" s="216"/>
      <c r="AA14" s="217"/>
    </row>
    <row r="15" spans="1:27" ht="78" customHeight="1" x14ac:dyDescent="0.25">
      <c r="A15" s="102"/>
      <c r="B15" s="255"/>
      <c r="C15" s="258"/>
      <c r="D15" s="258"/>
      <c r="E15" s="258"/>
      <c r="F15" s="258"/>
      <c r="G15" s="231"/>
      <c r="H15" s="233"/>
      <c r="I15" s="231"/>
      <c r="J15" s="209"/>
      <c r="K15" s="209"/>
      <c r="L15" s="209"/>
      <c r="M15" s="209"/>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21"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22"/>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22"/>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22"/>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22"/>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22"/>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22"/>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22"/>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22"/>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22"/>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22"/>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22"/>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22"/>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22"/>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22"/>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22"/>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22"/>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22"/>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22"/>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22"/>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22"/>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22"/>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22"/>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22"/>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22"/>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22"/>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22"/>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22"/>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22"/>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22"/>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23"/>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21"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22"/>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22"/>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22"/>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22"/>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22"/>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22"/>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22"/>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23"/>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18" t="s">
        <v>309</v>
      </c>
      <c r="C58" s="219"/>
      <c r="D58" s="219"/>
      <c r="E58" s="219"/>
      <c r="F58" s="219"/>
      <c r="G58" s="219"/>
      <c r="H58" s="219"/>
      <c r="I58" s="219"/>
      <c r="J58" s="219"/>
      <c r="K58" s="219"/>
      <c r="L58" s="219"/>
      <c r="M58" s="220"/>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24" t="s">
        <v>400</v>
      </c>
      <c r="C60" s="16"/>
      <c r="D60" s="234"/>
      <c r="E60" s="235"/>
      <c r="F60" s="235"/>
      <c r="G60" s="235"/>
      <c r="H60" s="235"/>
      <c r="I60" s="235"/>
      <c r="J60" s="235"/>
      <c r="K60" s="235"/>
      <c r="L60" s="235"/>
      <c r="M60" s="236"/>
      <c r="N60" s="57"/>
      <c r="O60" s="65"/>
      <c r="P60" s="57"/>
      <c r="Q60" s="57"/>
      <c r="R60" s="57"/>
      <c r="S60" s="57"/>
      <c r="T60" s="57"/>
      <c r="U60" s="57"/>
      <c r="V60" s="57"/>
      <c r="W60" s="57"/>
      <c r="X60" s="57"/>
      <c r="Y60" s="57"/>
      <c r="Z60" s="70"/>
      <c r="AA60" s="67"/>
    </row>
    <row r="61" spans="2:27" x14ac:dyDescent="0.25">
      <c r="B61" s="225"/>
      <c r="C61" s="16"/>
      <c r="D61" s="237"/>
      <c r="E61" s="238"/>
      <c r="F61" s="238"/>
      <c r="G61" s="238"/>
      <c r="H61" s="238"/>
      <c r="I61" s="238"/>
      <c r="J61" s="238"/>
      <c r="K61" s="238"/>
      <c r="L61" s="238"/>
      <c r="M61" s="239"/>
      <c r="N61" s="57"/>
      <c r="O61" s="65"/>
      <c r="P61" s="57"/>
      <c r="Q61" s="57"/>
      <c r="R61" s="57"/>
      <c r="S61" s="57"/>
      <c r="T61" s="57"/>
      <c r="U61" s="57"/>
      <c r="V61" s="57"/>
      <c r="W61" s="57"/>
      <c r="X61" s="57"/>
      <c r="Y61" s="57"/>
      <c r="Z61" s="70"/>
      <c r="AA61" s="67"/>
    </row>
    <row r="62" spans="2:27" x14ac:dyDescent="0.25">
      <c r="B62" s="225"/>
      <c r="C62" s="16"/>
      <c r="D62" s="237"/>
      <c r="E62" s="238"/>
      <c r="F62" s="238"/>
      <c r="G62" s="238"/>
      <c r="H62" s="238"/>
      <c r="I62" s="238"/>
      <c r="J62" s="238"/>
      <c r="K62" s="238"/>
      <c r="L62" s="238"/>
      <c r="M62" s="239"/>
      <c r="N62" s="57"/>
      <c r="O62" s="65"/>
      <c r="P62" s="57"/>
      <c r="Q62" s="57"/>
      <c r="R62" s="57"/>
      <c r="S62" s="57"/>
      <c r="T62" s="57"/>
      <c r="U62" s="57"/>
      <c r="V62" s="57"/>
      <c r="W62" s="57"/>
      <c r="X62" s="57"/>
      <c r="Y62" s="57"/>
      <c r="Z62" s="70"/>
      <c r="AA62" s="67"/>
    </row>
    <row r="63" spans="2:27" x14ac:dyDescent="0.25">
      <c r="B63" s="225"/>
      <c r="C63" s="16"/>
      <c r="D63" s="237"/>
      <c r="E63" s="238"/>
      <c r="F63" s="238"/>
      <c r="G63" s="238"/>
      <c r="H63" s="238"/>
      <c r="I63" s="238"/>
      <c r="J63" s="238"/>
      <c r="K63" s="238"/>
      <c r="L63" s="238"/>
      <c r="M63" s="239"/>
      <c r="N63" s="57"/>
      <c r="O63" s="65"/>
      <c r="P63" s="57"/>
      <c r="Q63" s="57"/>
      <c r="R63" s="57"/>
      <c r="S63" s="57"/>
      <c r="T63" s="57"/>
      <c r="U63" s="57"/>
      <c r="V63" s="57"/>
      <c r="W63" s="57"/>
      <c r="X63" s="57"/>
      <c r="Y63" s="57"/>
      <c r="Z63" s="70"/>
      <c r="AA63" s="67"/>
    </row>
    <row r="64" spans="2:27" x14ac:dyDescent="0.25">
      <c r="B64" s="225"/>
      <c r="C64" s="16"/>
      <c r="D64" s="237"/>
      <c r="E64" s="238"/>
      <c r="F64" s="238"/>
      <c r="G64" s="238"/>
      <c r="H64" s="238"/>
      <c r="I64" s="238"/>
      <c r="J64" s="238"/>
      <c r="K64" s="238"/>
      <c r="L64" s="238"/>
      <c r="M64" s="239"/>
      <c r="N64" s="57"/>
      <c r="O64" s="65"/>
      <c r="P64" s="57"/>
      <c r="Q64" s="57"/>
      <c r="R64" s="57"/>
      <c r="S64" s="57"/>
      <c r="T64" s="57"/>
      <c r="U64" s="57"/>
      <c r="V64" s="57"/>
      <c r="W64" s="57"/>
      <c r="X64" s="57"/>
      <c r="Y64" s="57"/>
      <c r="Z64" s="70"/>
      <c r="AA64" s="67"/>
    </row>
    <row r="65" spans="2:27" x14ac:dyDescent="0.25">
      <c r="B65" s="225"/>
      <c r="C65" s="16"/>
      <c r="D65" s="237"/>
      <c r="E65" s="238"/>
      <c r="F65" s="238"/>
      <c r="G65" s="238"/>
      <c r="H65" s="238"/>
      <c r="I65" s="238"/>
      <c r="J65" s="238"/>
      <c r="K65" s="238"/>
      <c r="L65" s="238"/>
      <c r="M65" s="239"/>
      <c r="N65" s="57"/>
      <c r="O65" s="65"/>
      <c r="P65" s="57"/>
      <c r="Q65" s="57"/>
      <c r="R65" s="57"/>
      <c r="S65" s="57"/>
      <c r="T65" s="57"/>
      <c r="U65" s="57"/>
      <c r="V65" s="57"/>
      <c r="W65" s="57"/>
      <c r="X65" s="57"/>
      <c r="Y65" s="57"/>
      <c r="Z65" s="70"/>
      <c r="AA65" s="67"/>
    </row>
    <row r="66" spans="2:27" x14ac:dyDescent="0.25">
      <c r="B66" s="225"/>
      <c r="C66" s="16"/>
      <c r="D66" s="237"/>
      <c r="E66" s="238"/>
      <c r="F66" s="238"/>
      <c r="G66" s="238"/>
      <c r="H66" s="238"/>
      <c r="I66" s="238"/>
      <c r="J66" s="238"/>
      <c r="K66" s="238"/>
      <c r="L66" s="238"/>
      <c r="M66" s="239"/>
      <c r="N66" s="57"/>
      <c r="O66" s="65"/>
      <c r="P66" s="57"/>
      <c r="Q66" s="57"/>
      <c r="R66" s="57"/>
      <c r="S66" s="57"/>
      <c r="T66" s="57"/>
      <c r="U66" s="57"/>
      <c r="V66" s="57"/>
      <c r="W66" s="57"/>
      <c r="X66" s="57"/>
      <c r="Y66" s="57"/>
      <c r="Z66" s="70"/>
      <c r="AA66" s="67"/>
    </row>
    <row r="67" spans="2:27" x14ac:dyDescent="0.25">
      <c r="B67" s="225"/>
      <c r="C67" s="16"/>
      <c r="D67" s="237"/>
      <c r="E67" s="238"/>
      <c r="F67" s="238"/>
      <c r="G67" s="238"/>
      <c r="H67" s="238"/>
      <c r="I67" s="238"/>
      <c r="J67" s="238"/>
      <c r="K67" s="238"/>
      <c r="L67" s="238"/>
      <c r="M67" s="239"/>
      <c r="N67" s="57"/>
      <c r="O67" s="65"/>
      <c r="P67" s="57"/>
      <c r="Q67" s="57"/>
      <c r="R67" s="57"/>
      <c r="S67" s="57"/>
      <c r="T67" s="57"/>
      <c r="U67" s="57"/>
      <c r="V67" s="57"/>
      <c r="W67" s="57"/>
      <c r="X67" s="57"/>
      <c r="Y67" s="57"/>
      <c r="Z67" s="70"/>
      <c r="AA67" s="67"/>
    </row>
    <row r="68" spans="2:27" x14ac:dyDescent="0.25">
      <c r="B68" s="225"/>
      <c r="C68" s="16"/>
      <c r="D68" s="237"/>
      <c r="E68" s="238"/>
      <c r="F68" s="238"/>
      <c r="G68" s="238"/>
      <c r="H68" s="238"/>
      <c r="I68" s="238"/>
      <c r="J68" s="238"/>
      <c r="K68" s="238"/>
      <c r="L68" s="238"/>
      <c r="M68" s="239"/>
      <c r="N68" s="57"/>
      <c r="O68" s="65"/>
      <c r="P68" s="57"/>
      <c r="Q68" s="57"/>
      <c r="R68" s="57"/>
      <c r="S68" s="57"/>
      <c r="T68" s="57"/>
      <c r="U68" s="57"/>
      <c r="V68" s="57"/>
      <c r="W68" s="57"/>
      <c r="X68" s="57"/>
      <c r="Y68" s="57"/>
      <c r="Z68" s="70"/>
      <c r="AA68" s="67"/>
    </row>
    <row r="69" spans="2:27" x14ac:dyDescent="0.25">
      <c r="B69" s="225"/>
      <c r="C69" s="16"/>
      <c r="D69" s="237"/>
      <c r="E69" s="238"/>
      <c r="F69" s="238"/>
      <c r="G69" s="238"/>
      <c r="H69" s="238"/>
      <c r="I69" s="238"/>
      <c r="J69" s="238"/>
      <c r="K69" s="238"/>
      <c r="L69" s="238"/>
      <c r="M69" s="239"/>
      <c r="N69" s="57"/>
      <c r="O69" s="65"/>
      <c r="P69" s="57"/>
      <c r="Q69" s="57"/>
      <c r="R69" s="57"/>
      <c r="S69" s="57"/>
      <c r="T69" s="57"/>
      <c r="U69" s="57"/>
      <c r="V69" s="57"/>
      <c r="W69" s="57"/>
      <c r="X69" s="57"/>
      <c r="Y69" s="57"/>
      <c r="Z69" s="70"/>
      <c r="AA69" s="67"/>
    </row>
    <row r="70" spans="2:27" x14ac:dyDescent="0.25">
      <c r="B70" s="225"/>
      <c r="C70" s="16"/>
      <c r="D70" s="237"/>
      <c r="E70" s="238"/>
      <c r="F70" s="238"/>
      <c r="G70" s="238"/>
      <c r="H70" s="238"/>
      <c r="I70" s="238"/>
      <c r="J70" s="238"/>
      <c r="K70" s="238"/>
      <c r="L70" s="238"/>
      <c r="M70" s="239"/>
      <c r="N70" s="57"/>
      <c r="O70" s="65"/>
      <c r="P70" s="57"/>
      <c r="Q70" s="57"/>
      <c r="R70" s="57"/>
      <c r="S70" s="57"/>
      <c r="T70" s="57"/>
      <c r="U70" s="57"/>
      <c r="V70" s="57"/>
      <c r="W70" s="57"/>
      <c r="X70" s="57"/>
      <c r="Y70" s="57"/>
      <c r="Z70" s="70"/>
      <c r="AA70" s="67"/>
    </row>
    <row r="71" spans="2:27" x14ac:dyDescent="0.25">
      <c r="B71" s="225"/>
      <c r="C71" s="16"/>
      <c r="D71" s="237"/>
      <c r="E71" s="238"/>
      <c r="F71" s="238"/>
      <c r="G71" s="238"/>
      <c r="H71" s="238"/>
      <c r="I71" s="238"/>
      <c r="J71" s="238"/>
      <c r="K71" s="238"/>
      <c r="L71" s="238"/>
      <c r="M71" s="239"/>
      <c r="N71" s="57"/>
      <c r="O71" s="65"/>
      <c r="P71" s="57"/>
      <c r="Q71" s="57"/>
      <c r="R71" s="57"/>
      <c r="S71" s="57"/>
      <c r="T71" s="57"/>
      <c r="U71" s="57"/>
      <c r="V71" s="57"/>
      <c r="W71" s="57"/>
      <c r="X71" s="57"/>
      <c r="Y71" s="57"/>
      <c r="Z71" s="70"/>
      <c r="AA71" s="67"/>
    </row>
    <row r="72" spans="2:27" x14ac:dyDescent="0.25">
      <c r="B72" s="225"/>
      <c r="C72" s="16"/>
      <c r="D72" s="237"/>
      <c r="E72" s="238"/>
      <c r="F72" s="238"/>
      <c r="G72" s="238"/>
      <c r="H72" s="238"/>
      <c r="I72" s="238"/>
      <c r="J72" s="238"/>
      <c r="K72" s="238"/>
      <c r="L72" s="238"/>
      <c r="M72" s="239"/>
      <c r="N72" s="57"/>
      <c r="O72" s="65"/>
      <c r="P72" s="57"/>
      <c r="Q72" s="57"/>
      <c r="R72" s="57"/>
      <c r="S72" s="57"/>
      <c r="T72" s="57"/>
      <c r="U72" s="57"/>
      <c r="V72" s="57"/>
      <c r="W72" s="57"/>
      <c r="X72" s="57"/>
      <c r="Y72" s="57"/>
      <c r="Z72" s="70"/>
      <c r="AA72" s="67"/>
    </row>
    <row r="73" spans="2:27" x14ac:dyDescent="0.25">
      <c r="B73" s="225"/>
      <c r="C73" s="16"/>
      <c r="D73" s="237"/>
      <c r="E73" s="238"/>
      <c r="F73" s="238"/>
      <c r="G73" s="238"/>
      <c r="H73" s="238"/>
      <c r="I73" s="238"/>
      <c r="J73" s="238"/>
      <c r="K73" s="238"/>
      <c r="L73" s="238"/>
      <c r="M73" s="239"/>
      <c r="N73" s="57"/>
      <c r="O73" s="65"/>
      <c r="P73" s="57"/>
      <c r="Q73" s="57"/>
      <c r="R73" s="57"/>
      <c r="S73" s="57"/>
      <c r="T73" s="57"/>
      <c r="U73" s="57"/>
      <c r="V73" s="57"/>
      <c r="W73" s="57"/>
      <c r="X73" s="57"/>
      <c r="Y73" s="57"/>
      <c r="Z73" s="70"/>
      <c r="AA73" s="67"/>
    </row>
    <row r="74" spans="2:27" x14ac:dyDescent="0.25">
      <c r="B74" s="225"/>
      <c r="C74" s="16"/>
      <c r="D74" s="237"/>
      <c r="E74" s="238"/>
      <c r="F74" s="238"/>
      <c r="G74" s="238"/>
      <c r="H74" s="238"/>
      <c r="I74" s="238"/>
      <c r="J74" s="238"/>
      <c r="K74" s="238"/>
      <c r="L74" s="238"/>
      <c r="M74" s="239"/>
      <c r="N74" s="57"/>
      <c r="O74" s="65"/>
      <c r="P74" s="57"/>
      <c r="Q74" s="57"/>
      <c r="R74" s="57"/>
      <c r="S74" s="57"/>
      <c r="T74" s="57"/>
      <c r="U74" s="57"/>
      <c r="V74" s="57"/>
      <c r="W74" s="57"/>
      <c r="X74" s="57"/>
      <c r="Y74" s="57"/>
      <c r="Z74" s="70"/>
      <c r="AA74" s="67"/>
    </row>
    <row r="75" spans="2:27" x14ac:dyDescent="0.25">
      <c r="B75" s="226"/>
      <c r="C75" s="16"/>
      <c r="D75" s="240"/>
      <c r="E75" s="241"/>
      <c r="F75" s="241"/>
      <c r="G75" s="241"/>
      <c r="H75" s="241"/>
      <c r="I75" s="241"/>
      <c r="J75" s="241"/>
      <c r="K75" s="241"/>
      <c r="L75" s="241"/>
      <c r="M75" s="242"/>
      <c r="N75" s="57"/>
      <c r="O75" s="65"/>
      <c r="P75" s="57"/>
      <c r="Q75" s="57"/>
      <c r="R75" s="57"/>
      <c r="S75" s="57"/>
      <c r="T75" s="57"/>
      <c r="U75" s="57"/>
      <c r="V75" s="57"/>
      <c r="W75" s="57"/>
      <c r="X75" s="57"/>
      <c r="Y75" s="57"/>
      <c r="Z75" s="70"/>
      <c r="AA75" s="67"/>
    </row>
    <row r="76" spans="2:27" ht="22.9" customHeight="1" x14ac:dyDescent="0.25">
      <c r="B76" s="227" t="s">
        <v>401</v>
      </c>
      <c r="C76" s="228"/>
      <c r="D76" s="228"/>
      <c r="E76" s="228"/>
      <c r="F76" s="228"/>
      <c r="G76" s="228"/>
      <c r="H76" s="228"/>
      <c r="I76" s="228"/>
      <c r="J76" s="228"/>
      <c r="K76" s="228"/>
      <c r="L76" s="228"/>
      <c r="M76" s="229"/>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35"/>
      <c r="C77" s="135"/>
      <c r="D77" s="135"/>
      <c r="E77" s="135"/>
      <c r="F77" s="135"/>
      <c r="G77" s="135"/>
      <c r="H77" s="135"/>
      <c r="I77" s="135"/>
      <c r="J77" s="135"/>
      <c r="K77" s="135"/>
      <c r="L77" s="135"/>
      <c r="M77" s="135"/>
      <c r="N77" s="50"/>
      <c r="O77" s="50"/>
      <c r="P77" s="50"/>
      <c r="Q77" s="50"/>
      <c r="R77" s="50"/>
      <c r="S77" s="50"/>
      <c r="T77" s="50"/>
      <c r="U77" s="50"/>
      <c r="V77" s="50"/>
      <c r="W77" s="50"/>
      <c r="X77" s="50"/>
      <c r="Y77" s="50"/>
      <c r="Z77" s="50"/>
      <c r="AA77" s="50"/>
    </row>
    <row r="78" spans="2:27" ht="22.9" customHeight="1" x14ac:dyDescent="0.25">
      <c r="B78" s="227" t="s">
        <v>336</v>
      </c>
      <c r="C78" s="228"/>
      <c r="D78" s="228"/>
      <c r="E78" s="228"/>
      <c r="F78" s="228"/>
      <c r="G78" s="228"/>
      <c r="H78" s="228"/>
      <c r="I78" s="228"/>
      <c r="J78" s="228"/>
      <c r="K78" s="228"/>
      <c r="L78" s="228"/>
      <c r="M78" s="229"/>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05" t="s">
        <v>310</v>
      </c>
      <c r="C80" s="206"/>
      <c r="D80" s="206"/>
      <c r="E80" s="206"/>
      <c r="F80" s="206"/>
      <c r="G80" s="206"/>
      <c r="H80" s="206"/>
      <c r="I80" s="206"/>
      <c r="J80" s="206"/>
      <c r="K80" s="206"/>
      <c r="L80" s="206"/>
      <c r="M80" s="207"/>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05" t="s">
        <v>354</v>
      </c>
      <c r="C82" s="206"/>
      <c r="D82" s="206"/>
      <c r="E82" s="206"/>
      <c r="F82" s="206"/>
      <c r="G82" s="206"/>
      <c r="H82" s="206"/>
      <c r="I82" s="206"/>
      <c r="J82" s="206"/>
      <c r="K82" s="206"/>
      <c r="L82" s="206"/>
      <c r="M82" s="207"/>
      <c r="O82" s="71" t="str">
        <f>IF('C. CDM Plan Summary'!$K5=0,"",IF((O80-O78)/'C. CDM Plan Summary'!$K5&gt;0.083,"True","False"))</f>
        <v/>
      </c>
      <c r="Q82" s="71" t="str">
        <f>IF('C. CDM Plan Summary'!$K5=0,"",IF((Q80-Q78)/'C. CDM Plan Summary'!$K5&gt;0.083,"True","False"))</f>
        <v/>
      </c>
      <c r="S82" s="71" t="str">
        <f>IF('C. CDM Plan Summary'!$K5=0,"",IF((S80-S78)/'C. CDM Plan Summary'!$K5&gt;0.083,"True","False"))</f>
        <v/>
      </c>
      <c r="U82" s="71" t="str">
        <f>IF('C. CDM Plan Summary'!$K5=0,"",IF((U80-U78)/'C. CDM Plan Summary'!$K5&gt;0.083,"True","False"))</f>
        <v/>
      </c>
      <c r="W82" s="71" t="str">
        <f>IF('C. CDM Plan Summary'!$K5=0,"",IF((W80-W78)/'C. CDM Plan Summary'!$K5&gt;0.083,"True","False"))</f>
        <v/>
      </c>
      <c r="Y82" s="71" t="str">
        <f>IF('C. CDM Plan Summary'!$K5=0,"",IF((Y80-Y78)/'C. CDM Plan Summary'!$K5&gt;0.083,"True","False"))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B138" s="3" t="s">
        <v>522</v>
      </c>
      <c r="D138" s="126"/>
    </row>
  </sheetData>
  <sheetProtection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cfRule type="containsText" dxfId="47" priority="11" operator="containsText" text="TRUE">
      <formula>NOT(ISERROR(SEARCH("TRUE",O82)))</formula>
    </cfRule>
    <cfRule type="containsText" dxfId="46" priority="12" operator="containsText" text="FALSE">
      <formula>NOT(ISERROR(SEARCH("FALSE",O82)))</formula>
    </cfRule>
  </conditionalFormatting>
  <conditionalFormatting sqref="Q82">
    <cfRule type="containsText" dxfId="45" priority="9" operator="containsText" text="TRUE">
      <formula>NOT(ISERROR(SEARCH("TRUE",Q82)))</formula>
    </cfRule>
    <cfRule type="containsText" dxfId="44" priority="10" operator="containsText" text="FALSE">
      <formula>NOT(ISERROR(SEARCH("FALSE",Q82)))</formula>
    </cfRule>
  </conditionalFormatting>
  <conditionalFormatting sqref="S82">
    <cfRule type="containsText" dxfId="43" priority="7" operator="containsText" text="TRUE">
      <formula>NOT(ISERROR(SEARCH("TRUE",S82)))</formula>
    </cfRule>
    <cfRule type="containsText" dxfId="42" priority="8" operator="containsText" text="FALSE">
      <formula>NOT(ISERROR(SEARCH("FALSE",S82)))</formula>
    </cfRule>
  </conditionalFormatting>
  <conditionalFormatting sqref="U82">
    <cfRule type="containsText" dxfId="41" priority="5" operator="containsText" text="TRUE">
      <formula>NOT(ISERROR(SEARCH("TRUE",U82)))</formula>
    </cfRule>
    <cfRule type="containsText" dxfId="40" priority="6" operator="containsText" text="FALSE">
      <formula>NOT(ISERROR(SEARCH("FALSE",U82)))</formula>
    </cfRule>
  </conditionalFormatting>
  <conditionalFormatting sqref="W82">
    <cfRule type="containsText" dxfId="39" priority="3" operator="containsText" text="TRUE">
      <formula>NOT(ISERROR(SEARCH("TRUE",W82)))</formula>
    </cfRule>
    <cfRule type="containsText" dxfId="38" priority="4" operator="containsText" text="FALSE">
      <formula>NOT(ISERROR(SEARCH("FALSE",W82)))</formula>
    </cfRule>
  </conditionalFormatting>
  <conditionalFormatting sqref="Y82">
    <cfRule type="containsText" dxfId="37" priority="1" operator="containsText" text="TRUE">
      <formula>NOT(ISERROR(SEARCH("TRUE",Y82)))</formula>
    </cfRule>
    <cfRule type="containsText" dxfId="36" priority="2" operator="containsText" text="FALSE">
      <formula>NOT(ISERROR(SEARCH("FALSE",Y82)))</formula>
    </cfRule>
  </conditionalFormatting>
  <dataValidations count="26">
    <dataValidation allowBlank="1" showInputMessage="1" showErrorMessage="1" promptTitle="Criteria" prompt="Input proposed Program or Pilot name for which a business case has not been approved by the IESO and being considered by the LDC._x000a_" sqref="E12:E15"/>
    <dataValidation allowBlank="1" showInputMessage="1" showErrorMessage="1" promptTitle="Criteria" prompt="Input estimated start date of Program (e.g., 01-Jan-2016)" sqref="F12:F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67"/>
      <c r="C2" s="267"/>
      <c r="D2" s="267"/>
      <c r="E2" s="267"/>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68" t="s">
        <v>305</v>
      </c>
      <c r="C3" s="269"/>
      <c r="D3" s="269"/>
      <c r="E3" s="269"/>
      <c r="F3" s="269"/>
      <c r="G3" s="269"/>
      <c r="H3" s="269"/>
      <c r="I3" s="269"/>
      <c r="J3" s="269"/>
      <c r="K3" s="269"/>
      <c r="L3" s="270"/>
      <c r="M3" s="102"/>
      <c r="N3" s="102"/>
      <c r="O3" s="102"/>
      <c r="P3" s="102"/>
      <c r="Q3" s="102"/>
      <c r="R3" s="102"/>
      <c r="S3" s="102"/>
      <c r="T3" s="102"/>
      <c r="U3" s="102"/>
      <c r="V3" s="102"/>
      <c r="W3" s="102"/>
      <c r="X3" s="102"/>
      <c r="Y3" s="102"/>
      <c r="Z3" s="102"/>
      <c r="AA3" s="102"/>
    </row>
    <row r="4" spans="1:27" ht="27.6" customHeight="1" x14ac:dyDescent="0.25">
      <c r="A4" s="102"/>
      <c r="B4" s="106" t="s">
        <v>323</v>
      </c>
      <c r="C4" s="271" t="s">
        <v>384</v>
      </c>
      <c r="D4" s="272"/>
      <c r="E4" s="272"/>
      <c r="F4" s="272"/>
      <c r="G4" s="272"/>
      <c r="H4" s="272"/>
      <c r="I4" s="272"/>
      <c r="J4" s="272"/>
      <c r="K4" s="272"/>
      <c r="L4" s="273"/>
      <c r="M4" s="274"/>
      <c r="N4" s="275"/>
      <c r="O4" s="275"/>
      <c r="P4" s="275"/>
      <c r="Q4" s="275"/>
      <c r="R4" s="275"/>
      <c r="S4" s="275"/>
      <c r="T4" s="275"/>
      <c r="U4" s="275"/>
      <c r="V4" s="275"/>
      <c r="W4" s="102"/>
      <c r="X4" s="102"/>
      <c r="Y4" s="102"/>
      <c r="Z4" s="102"/>
      <c r="AA4" s="102"/>
    </row>
    <row r="5" spans="1:27" ht="43.9" customHeight="1" x14ac:dyDescent="0.25">
      <c r="A5" s="102"/>
      <c r="B5" s="106" t="s">
        <v>324</v>
      </c>
      <c r="C5" s="272" t="s">
        <v>386</v>
      </c>
      <c r="D5" s="272"/>
      <c r="E5" s="272"/>
      <c r="F5" s="272"/>
      <c r="G5" s="272"/>
      <c r="H5" s="272"/>
      <c r="I5" s="272"/>
      <c r="J5" s="272"/>
      <c r="K5" s="272"/>
      <c r="L5" s="273"/>
      <c r="M5" s="274"/>
      <c r="N5" s="275"/>
      <c r="O5" s="275"/>
      <c r="P5" s="275"/>
      <c r="Q5" s="275"/>
      <c r="R5" s="275"/>
      <c r="S5" s="275"/>
      <c r="T5" s="275"/>
      <c r="U5" s="275"/>
      <c r="V5" s="275"/>
      <c r="W5" s="102"/>
      <c r="X5" s="102"/>
      <c r="Y5" s="102"/>
      <c r="Z5" s="102"/>
      <c r="AA5" s="102"/>
    </row>
    <row r="6" spans="1:27" ht="55.9" customHeight="1" x14ac:dyDescent="0.25">
      <c r="A6" s="102"/>
      <c r="B6" s="107" t="s">
        <v>325</v>
      </c>
      <c r="C6" s="243" t="s">
        <v>387</v>
      </c>
      <c r="D6" s="244"/>
      <c r="E6" s="244"/>
      <c r="F6" s="244"/>
      <c r="G6" s="244"/>
      <c r="H6" s="244"/>
      <c r="I6" s="244"/>
      <c r="J6" s="244"/>
      <c r="K6" s="244"/>
      <c r="L6" s="245"/>
      <c r="M6" s="246"/>
      <c r="N6" s="247"/>
      <c r="O6" s="247"/>
      <c r="P6" s="247"/>
      <c r="Q6" s="247"/>
      <c r="R6" s="247"/>
      <c r="S6" s="247"/>
      <c r="T6" s="247"/>
      <c r="U6" s="247"/>
      <c r="V6" s="247"/>
      <c r="W6" s="102"/>
      <c r="X6" s="102"/>
      <c r="Y6" s="102"/>
      <c r="Z6" s="102"/>
      <c r="AA6" s="102"/>
    </row>
    <row r="7" spans="1:27" ht="41.45" customHeight="1" x14ac:dyDescent="0.25">
      <c r="A7" s="102"/>
      <c r="B7" s="107" t="s">
        <v>337</v>
      </c>
      <c r="C7" s="248" t="s">
        <v>504</v>
      </c>
      <c r="D7" s="249"/>
      <c r="E7" s="249"/>
      <c r="F7" s="249"/>
      <c r="G7" s="249"/>
      <c r="H7" s="249"/>
      <c r="I7" s="249"/>
      <c r="J7" s="249"/>
      <c r="K7" s="249"/>
      <c r="L7" s="250"/>
      <c r="M7" s="122"/>
      <c r="N7" s="123"/>
      <c r="O7" s="123"/>
      <c r="P7" s="123"/>
      <c r="Q7" s="123"/>
      <c r="R7" s="123"/>
      <c r="S7" s="123"/>
      <c r="T7" s="123"/>
      <c r="U7" s="123"/>
      <c r="V7" s="123"/>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460</v>
      </c>
      <c r="C9" s="79" t="str">
        <f>IF('A. General Information'!J13="","",'A. General Information'!J13)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51" t="s">
        <v>306</v>
      </c>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row>
    <row r="12" spans="1:27" ht="34.15" customHeight="1" x14ac:dyDescent="0.25">
      <c r="A12" s="102"/>
      <c r="B12" s="253" t="s">
        <v>10</v>
      </c>
      <c r="C12" s="256" t="s">
        <v>495</v>
      </c>
      <c r="D12" s="256" t="s">
        <v>496</v>
      </c>
      <c r="E12" s="256" t="s">
        <v>497</v>
      </c>
      <c r="F12" s="256" t="s">
        <v>451</v>
      </c>
      <c r="G12" s="253" t="s">
        <v>356</v>
      </c>
      <c r="H12" s="259"/>
      <c r="I12" s="259"/>
      <c r="J12" s="259"/>
      <c r="K12" s="259"/>
      <c r="L12" s="259"/>
      <c r="M12" s="260"/>
      <c r="N12" s="263" t="s">
        <v>388</v>
      </c>
      <c r="O12" s="264"/>
      <c r="P12" s="264"/>
      <c r="Q12" s="264"/>
      <c r="R12" s="264"/>
      <c r="S12" s="264"/>
      <c r="T12" s="264"/>
      <c r="U12" s="264"/>
      <c r="V12" s="264"/>
      <c r="W12" s="264"/>
      <c r="X12" s="264"/>
      <c r="Y12" s="264"/>
      <c r="Z12" s="264"/>
      <c r="AA12" s="264"/>
    </row>
    <row r="13" spans="1:27" ht="67.900000000000006" customHeight="1" x14ac:dyDescent="0.25">
      <c r="A13" s="102"/>
      <c r="B13" s="254"/>
      <c r="C13" s="257"/>
      <c r="D13" s="257"/>
      <c r="E13" s="257"/>
      <c r="F13" s="257"/>
      <c r="G13" s="255"/>
      <c r="H13" s="261"/>
      <c r="I13" s="261"/>
      <c r="J13" s="261"/>
      <c r="K13" s="261"/>
      <c r="L13" s="261"/>
      <c r="M13" s="262"/>
      <c r="N13" s="210">
        <v>2015</v>
      </c>
      <c r="O13" s="211"/>
      <c r="P13" s="265">
        <v>2016</v>
      </c>
      <c r="Q13" s="265"/>
      <c r="R13" s="210">
        <v>2017</v>
      </c>
      <c r="S13" s="211"/>
      <c r="T13" s="210">
        <v>2018</v>
      </c>
      <c r="U13" s="211"/>
      <c r="V13" s="210">
        <v>2019</v>
      </c>
      <c r="W13" s="211"/>
      <c r="X13" s="210">
        <v>2020</v>
      </c>
      <c r="Y13" s="211"/>
      <c r="Z13" s="214" t="s">
        <v>19</v>
      </c>
      <c r="AA13" s="215"/>
    </row>
    <row r="14" spans="1:27" ht="42" customHeight="1" x14ac:dyDescent="0.25">
      <c r="A14" s="102"/>
      <c r="B14" s="254"/>
      <c r="C14" s="257"/>
      <c r="D14" s="257"/>
      <c r="E14" s="257"/>
      <c r="F14" s="257"/>
      <c r="G14" s="230" t="s">
        <v>12</v>
      </c>
      <c r="H14" s="232" t="s">
        <v>13</v>
      </c>
      <c r="I14" s="230" t="s">
        <v>14</v>
      </c>
      <c r="J14" s="208" t="s">
        <v>353</v>
      </c>
      <c r="K14" s="208" t="s">
        <v>16</v>
      </c>
      <c r="L14" s="208" t="s">
        <v>351</v>
      </c>
      <c r="M14" s="208" t="s">
        <v>17</v>
      </c>
      <c r="N14" s="212"/>
      <c r="O14" s="213"/>
      <c r="P14" s="266"/>
      <c r="Q14" s="266"/>
      <c r="R14" s="212"/>
      <c r="S14" s="213"/>
      <c r="T14" s="212"/>
      <c r="U14" s="213"/>
      <c r="V14" s="212"/>
      <c r="W14" s="213"/>
      <c r="X14" s="212"/>
      <c r="Y14" s="213"/>
      <c r="Z14" s="216"/>
      <c r="AA14" s="217"/>
    </row>
    <row r="15" spans="1:27" ht="78" customHeight="1" x14ac:dyDescent="0.25">
      <c r="A15" s="102"/>
      <c r="B15" s="255"/>
      <c r="C15" s="258"/>
      <c r="D15" s="258"/>
      <c r="E15" s="258"/>
      <c r="F15" s="258"/>
      <c r="G15" s="231"/>
      <c r="H15" s="233"/>
      <c r="I15" s="231"/>
      <c r="J15" s="209"/>
      <c r="K15" s="209"/>
      <c r="L15" s="209"/>
      <c r="M15" s="209"/>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21"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22"/>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22"/>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22"/>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22"/>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22"/>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22"/>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22"/>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22"/>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22"/>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22"/>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22"/>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22"/>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22"/>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22"/>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22"/>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22"/>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22"/>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22"/>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22"/>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22"/>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22"/>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22"/>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22"/>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22"/>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22"/>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22"/>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22"/>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22"/>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22"/>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23"/>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21"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22"/>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22"/>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22"/>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22"/>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22"/>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22"/>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22"/>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23"/>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18" t="s">
        <v>309</v>
      </c>
      <c r="C58" s="219"/>
      <c r="D58" s="219"/>
      <c r="E58" s="219"/>
      <c r="F58" s="219"/>
      <c r="G58" s="219"/>
      <c r="H58" s="219"/>
      <c r="I58" s="219"/>
      <c r="J58" s="219"/>
      <c r="K58" s="219"/>
      <c r="L58" s="219"/>
      <c r="M58" s="220"/>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24" t="s">
        <v>400</v>
      </c>
      <c r="C60" s="16"/>
      <c r="D60" s="234"/>
      <c r="E60" s="235"/>
      <c r="F60" s="235"/>
      <c r="G60" s="235"/>
      <c r="H60" s="235"/>
      <c r="I60" s="235"/>
      <c r="J60" s="235"/>
      <c r="K60" s="235"/>
      <c r="L60" s="235"/>
      <c r="M60" s="236"/>
      <c r="N60" s="57"/>
      <c r="O60" s="65"/>
      <c r="P60" s="57"/>
      <c r="Q60" s="57"/>
      <c r="R60" s="57"/>
      <c r="S60" s="57"/>
      <c r="T60" s="57"/>
      <c r="U60" s="57"/>
      <c r="V60" s="57"/>
      <c r="W60" s="57"/>
      <c r="X60" s="57"/>
      <c r="Y60" s="57"/>
      <c r="Z60" s="70"/>
      <c r="AA60" s="67"/>
    </row>
    <row r="61" spans="2:27" x14ac:dyDescent="0.25">
      <c r="B61" s="225"/>
      <c r="C61" s="16"/>
      <c r="D61" s="237"/>
      <c r="E61" s="238"/>
      <c r="F61" s="238"/>
      <c r="G61" s="238"/>
      <c r="H61" s="238"/>
      <c r="I61" s="238"/>
      <c r="J61" s="238"/>
      <c r="K61" s="238"/>
      <c r="L61" s="238"/>
      <c r="M61" s="239"/>
      <c r="N61" s="57"/>
      <c r="O61" s="65"/>
      <c r="P61" s="57"/>
      <c r="Q61" s="57"/>
      <c r="R61" s="57"/>
      <c r="S61" s="57"/>
      <c r="T61" s="57"/>
      <c r="U61" s="57"/>
      <c r="V61" s="57"/>
      <c r="W61" s="57"/>
      <c r="X61" s="57"/>
      <c r="Y61" s="57"/>
      <c r="Z61" s="70"/>
      <c r="AA61" s="67"/>
    </row>
    <row r="62" spans="2:27" x14ac:dyDescent="0.25">
      <c r="B62" s="225"/>
      <c r="C62" s="16"/>
      <c r="D62" s="237"/>
      <c r="E62" s="238"/>
      <c r="F62" s="238"/>
      <c r="G62" s="238"/>
      <c r="H62" s="238"/>
      <c r="I62" s="238"/>
      <c r="J62" s="238"/>
      <c r="K62" s="238"/>
      <c r="L62" s="238"/>
      <c r="M62" s="239"/>
      <c r="N62" s="57"/>
      <c r="O62" s="65"/>
      <c r="P62" s="57"/>
      <c r="Q62" s="57"/>
      <c r="R62" s="57"/>
      <c r="S62" s="57"/>
      <c r="T62" s="57"/>
      <c r="U62" s="57"/>
      <c r="V62" s="57"/>
      <c r="W62" s="57"/>
      <c r="X62" s="57"/>
      <c r="Y62" s="57"/>
      <c r="Z62" s="70"/>
      <c r="AA62" s="67"/>
    </row>
    <row r="63" spans="2:27" x14ac:dyDescent="0.25">
      <c r="B63" s="225"/>
      <c r="C63" s="16"/>
      <c r="D63" s="237"/>
      <c r="E63" s="238"/>
      <c r="F63" s="238"/>
      <c r="G63" s="238"/>
      <c r="H63" s="238"/>
      <c r="I63" s="238"/>
      <c r="J63" s="238"/>
      <c r="K63" s="238"/>
      <c r="L63" s="238"/>
      <c r="M63" s="239"/>
      <c r="N63" s="57"/>
      <c r="O63" s="65"/>
      <c r="P63" s="57"/>
      <c r="Q63" s="57"/>
      <c r="R63" s="57"/>
      <c r="S63" s="57"/>
      <c r="T63" s="57"/>
      <c r="U63" s="57"/>
      <c r="V63" s="57"/>
      <c r="W63" s="57"/>
      <c r="X63" s="57"/>
      <c r="Y63" s="57"/>
      <c r="Z63" s="70"/>
      <c r="AA63" s="67"/>
    </row>
    <row r="64" spans="2:27" x14ac:dyDescent="0.25">
      <c r="B64" s="225"/>
      <c r="C64" s="16"/>
      <c r="D64" s="237"/>
      <c r="E64" s="238"/>
      <c r="F64" s="238"/>
      <c r="G64" s="238"/>
      <c r="H64" s="238"/>
      <c r="I64" s="238"/>
      <c r="J64" s="238"/>
      <c r="K64" s="238"/>
      <c r="L64" s="238"/>
      <c r="M64" s="239"/>
      <c r="N64" s="57"/>
      <c r="O64" s="65"/>
      <c r="P64" s="57"/>
      <c r="Q64" s="57"/>
      <c r="R64" s="57"/>
      <c r="S64" s="57"/>
      <c r="T64" s="57"/>
      <c r="U64" s="57"/>
      <c r="V64" s="57"/>
      <c r="W64" s="57"/>
      <c r="X64" s="57"/>
      <c r="Y64" s="57"/>
      <c r="Z64" s="70"/>
      <c r="AA64" s="67"/>
    </row>
    <row r="65" spans="2:27" x14ac:dyDescent="0.25">
      <c r="B65" s="225"/>
      <c r="C65" s="16"/>
      <c r="D65" s="237"/>
      <c r="E65" s="238"/>
      <c r="F65" s="238"/>
      <c r="G65" s="238"/>
      <c r="H65" s="238"/>
      <c r="I65" s="238"/>
      <c r="J65" s="238"/>
      <c r="K65" s="238"/>
      <c r="L65" s="238"/>
      <c r="M65" s="239"/>
      <c r="N65" s="57"/>
      <c r="O65" s="65"/>
      <c r="P65" s="57"/>
      <c r="Q65" s="57"/>
      <c r="R65" s="57"/>
      <c r="S65" s="57"/>
      <c r="T65" s="57"/>
      <c r="U65" s="57"/>
      <c r="V65" s="57"/>
      <c r="W65" s="57"/>
      <c r="X65" s="57"/>
      <c r="Y65" s="57"/>
      <c r="Z65" s="70"/>
      <c r="AA65" s="67"/>
    </row>
    <row r="66" spans="2:27" x14ac:dyDescent="0.25">
      <c r="B66" s="225"/>
      <c r="C66" s="16"/>
      <c r="D66" s="237"/>
      <c r="E66" s="238"/>
      <c r="F66" s="238"/>
      <c r="G66" s="238"/>
      <c r="H66" s="238"/>
      <c r="I66" s="238"/>
      <c r="J66" s="238"/>
      <c r="K66" s="238"/>
      <c r="L66" s="238"/>
      <c r="M66" s="239"/>
      <c r="N66" s="57"/>
      <c r="O66" s="65"/>
      <c r="P66" s="57"/>
      <c r="Q66" s="57"/>
      <c r="R66" s="57"/>
      <c r="S66" s="57"/>
      <c r="T66" s="57"/>
      <c r="U66" s="57"/>
      <c r="V66" s="57"/>
      <c r="W66" s="57"/>
      <c r="X66" s="57"/>
      <c r="Y66" s="57"/>
      <c r="Z66" s="70"/>
      <c r="AA66" s="67"/>
    </row>
    <row r="67" spans="2:27" x14ac:dyDescent="0.25">
      <c r="B67" s="225"/>
      <c r="C67" s="16"/>
      <c r="D67" s="237"/>
      <c r="E67" s="238"/>
      <c r="F67" s="238"/>
      <c r="G67" s="238"/>
      <c r="H67" s="238"/>
      <c r="I67" s="238"/>
      <c r="J67" s="238"/>
      <c r="K67" s="238"/>
      <c r="L67" s="238"/>
      <c r="M67" s="239"/>
      <c r="N67" s="57"/>
      <c r="O67" s="65"/>
      <c r="P67" s="57"/>
      <c r="Q67" s="57"/>
      <c r="R67" s="57"/>
      <c r="S67" s="57"/>
      <c r="T67" s="57"/>
      <c r="U67" s="57"/>
      <c r="V67" s="57"/>
      <c r="W67" s="57"/>
      <c r="X67" s="57"/>
      <c r="Y67" s="57"/>
      <c r="Z67" s="70"/>
      <c r="AA67" s="67"/>
    </row>
    <row r="68" spans="2:27" x14ac:dyDescent="0.25">
      <c r="B68" s="225"/>
      <c r="C68" s="16"/>
      <c r="D68" s="237"/>
      <c r="E68" s="238"/>
      <c r="F68" s="238"/>
      <c r="G68" s="238"/>
      <c r="H68" s="238"/>
      <c r="I68" s="238"/>
      <c r="J68" s="238"/>
      <c r="K68" s="238"/>
      <c r="L68" s="238"/>
      <c r="M68" s="239"/>
      <c r="N68" s="57"/>
      <c r="O68" s="65"/>
      <c r="P68" s="57"/>
      <c r="Q68" s="57"/>
      <c r="R68" s="57"/>
      <c r="S68" s="57"/>
      <c r="T68" s="57"/>
      <c r="U68" s="57"/>
      <c r="V68" s="57"/>
      <c r="W68" s="57"/>
      <c r="X68" s="57"/>
      <c r="Y68" s="57"/>
      <c r="Z68" s="70"/>
      <c r="AA68" s="67"/>
    </row>
    <row r="69" spans="2:27" x14ac:dyDescent="0.25">
      <c r="B69" s="225"/>
      <c r="C69" s="16"/>
      <c r="D69" s="237"/>
      <c r="E69" s="238"/>
      <c r="F69" s="238"/>
      <c r="G69" s="238"/>
      <c r="H69" s="238"/>
      <c r="I69" s="238"/>
      <c r="J69" s="238"/>
      <c r="K69" s="238"/>
      <c r="L69" s="238"/>
      <c r="M69" s="239"/>
      <c r="N69" s="57"/>
      <c r="O69" s="65"/>
      <c r="P69" s="57"/>
      <c r="Q69" s="57"/>
      <c r="R69" s="57"/>
      <c r="S69" s="57"/>
      <c r="T69" s="57"/>
      <c r="U69" s="57"/>
      <c r="V69" s="57"/>
      <c r="W69" s="57"/>
      <c r="X69" s="57"/>
      <c r="Y69" s="57"/>
      <c r="Z69" s="70"/>
      <c r="AA69" s="67"/>
    </row>
    <row r="70" spans="2:27" x14ac:dyDescent="0.25">
      <c r="B70" s="225"/>
      <c r="C70" s="16"/>
      <c r="D70" s="237"/>
      <c r="E70" s="238"/>
      <c r="F70" s="238"/>
      <c r="G70" s="238"/>
      <c r="H70" s="238"/>
      <c r="I70" s="238"/>
      <c r="J70" s="238"/>
      <c r="K70" s="238"/>
      <c r="L70" s="238"/>
      <c r="M70" s="239"/>
      <c r="N70" s="57"/>
      <c r="O70" s="65"/>
      <c r="P70" s="57"/>
      <c r="Q70" s="57"/>
      <c r="R70" s="57"/>
      <c r="S70" s="57"/>
      <c r="T70" s="57"/>
      <c r="U70" s="57"/>
      <c r="V70" s="57"/>
      <c r="W70" s="57"/>
      <c r="X70" s="57"/>
      <c r="Y70" s="57"/>
      <c r="Z70" s="70"/>
      <c r="AA70" s="67"/>
    </row>
    <row r="71" spans="2:27" x14ac:dyDescent="0.25">
      <c r="B71" s="225"/>
      <c r="C71" s="16"/>
      <c r="D71" s="237"/>
      <c r="E71" s="238"/>
      <c r="F71" s="238"/>
      <c r="G71" s="238"/>
      <c r="H71" s="238"/>
      <c r="I71" s="238"/>
      <c r="J71" s="238"/>
      <c r="K71" s="238"/>
      <c r="L71" s="238"/>
      <c r="M71" s="239"/>
      <c r="N71" s="57"/>
      <c r="O71" s="65"/>
      <c r="P71" s="57"/>
      <c r="Q71" s="57"/>
      <c r="R71" s="57"/>
      <c r="S71" s="57"/>
      <c r="T71" s="57"/>
      <c r="U71" s="57"/>
      <c r="V71" s="57"/>
      <c r="W71" s="57"/>
      <c r="X71" s="57"/>
      <c r="Y71" s="57"/>
      <c r="Z71" s="70"/>
      <c r="AA71" s="67"/>
    </row>
    <row r="72" spans="2:27" x14ac:dyDescent="0.25">
      <c r="B72" s="225"/>
      <c r="C72" s="16"/>
      <c r="D72" s="237"/>
      <c r="E72" s="238"/>
      <c r="F72" s="238"/>
      <c r="G72" s="238"/>
      <c r="H72" s="238"/>
      <c r="I72" s="238"/>
      <c r="J72" s="238"/>
      <c r="K72" s="238"/>
      <c r="L72" s="238"/>
      <c r="M72" s="239"/>
      <c r="N72" s="57"/>
      <c r="O72" s="65"/>
      <c r="P72" s="57"/>
      <c r="Q72" s="57"/>
      <c r="R72" s="57"/>
      <c r="S72" s="57"/>
      <c r="T72" s="57"/>
      <c r="U72" s="57"/>
      <c r="V72" s="57"/>
      <c r="W72" s="57"/>
      <c r="X72" s="57"/>
      <c r="Y72" s="57"/>
      <c r="Z72" s="70"/>
      <c r="AA72" s="67"/>
    </row>
    <row r="73" spans="2:27" x14ac:dyDescent="0.25">
      <c r="B73" s="225"/>
      <c r="C73" s="16"/>
      <c r="D73" s="237"/>
      <c r="E73" s="238"/>
      <c r="F73" s="238"/>
      <c r="G73" s="238"/>
      <c r="H73" s="238"/>
      <c r="I73" s="238"/>
      <c r="J73" s="238"/>
      <c r="K73" s="238"/>
      <c r="L73" s="238"/>
      <c r="M73" s="239"/>
      <c r="N73" s="57"/>
      <c r="O73" s="65"/>
      <c r="P73" s="57"/>
      <c r="Q73" s="57"/>
      <c r="R73" s="57"/>
      <c r="S73" s="57"/>
      <c r="T73" s="57"/>
      <c r="U73" s="57"/>
      <c r="V73" s="57"/>
      <c r="W73" s="57"/>
      <c r="X73" s="57"/>
      <c r="Y73" s="57"/>
      <c r="Z73" s="70"/>
      <c r="AA73" s="67"/>
    </row>
    <row r="74" spans="2:27" x14ac:dyDescent="0.25">
      <c r="B74" s="225"/>
      <c r="C74" s="16"/>
      <c r="D74" s="237"/>
      <c r="E74" s="238"/>
      <c r="F74" s="238"/>
      <c r="G74" s="238"/>
      <c r="H74" s="238"/>
      <c r="I74" s="238"/>
      <c r="J74" s="238"/>
      <c r="K74" s="238"/>
      <c r="L74" s="238"/>
      <c r="M74" s="239"/>
      <c r="N74" s="57"/>
      <c r="O74" s="65"/>
      <c r="P74" s="57"/>
      <c r="Q74" s="57"/>
      <c r="R74" s="57"/>
      <c r="S74" s="57"/>
      <c r="T74" s="57"/>
      <c r="U74" s="57"/>
      <c r="V74" s="57"/>
      <c r="W74" s="57"/>
      <c r="X74" s="57"/>
      <c r="Y74" s="57"/>
      <c r="Z74" s="70"/>
      <c r="AA74" s="67"/>
    </row>
    <row r="75" spans="2:27" x14ac:dyDescent="0.25">
      <c r="B75" s="226"/>
      <c r="C75" s="16"/>
      <c r="D75" s="240"/>
      <c r="E75" s="241"/>
      <c r="F75" s="241"/>
      <c r="G75" s="241"/>
      <c r="H75" s="241"/>
      <c r="I75" s="241"/>
      <c r="J75" s="241"/>
      <c r="K75" s="241"/>
      <c r="L75" s="241"/>
      <c r="M75" s="242"/>
      <c r="N75" s="57"/>
      <c r="O75" s="65"/>
      <c r="P75" s="57"/>
      <c r="Q75" s="57"/>
      <c r="R75" s="57"/>
      <c r="S75" s="57"/>
      <c r="T75" s="57"/>
      <c r="U75" s="57"/>
      <c r="V75" s="57"/>
      <c r="W75" s="57"/>
      <c r="X75" s="57"/>
      <c r="Y75" s="57"/>
      <c r="Z75" s="70"/>
      <c r="AA75" s="67"/>
    </row>
    <row r="76" spans="2:27" ht="22.9" customHeight="1" x14ac:dyDescent="0.25">
      <c r="B76" s="227" t="s">
        <v>401</v>
      </c>
      <c r="C76" s="228"/>
      <c r="D76" s="228"/>
      <c r="E76" s="228"/>
      <c r="F76" s="228"/>
      <c r="G76" s="228"/>
      <c r="H76" s="228"/>
      <c r="I76" s="228"/>
      <c r="J76" s="228"/>
      <c r="K76" s="228"/>
      <c r="L76" s="228"/>
      <c r="M76" s="229"/>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27" t="s">
        <v>336</v>
      </c>
      <c r="C78" s="228"/>
      <c r="D78" s="228"/>
      <c r="E78" s="228"/>
      <c r="F78" s="228"/>
      <c r="G78" s="228"/>
      <c r="H78" s="228"/>
      <c r="I78" s="228"/>
      <c r="J78" s="228"/>
      <c r="K78" s="228"/>
      <c r="L78" s="228"/>
      <c r="M78" s="229"/>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05" t="s">
        <v>310</v>
      </c>
      <c r="C80" s="206"/>
      <c r="D80" s="206"/>
      <c r="E80" s="206"/>
      <c r="F80" s="206"/>
      <c r="G80" s="206"/>
      <c r="H80" s="206"/>
      <c r="I80" s="206"/>
      <c r="J80" s="206"/>
      <c r="K80" s="206"/>
      <c r="L80" s="206"/>
      <c r="M80" s="207"/>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05" t="s">
        <v>354</v>
      </c>
      <c r="C82" s="206"/>
      <c r="D82" s="206"/>
      <c r="E82" s="206"/>
      <c r="F82" s="206"/>
      <c r="G82" s="206"/>
      <c r="H82" s="206"/>
      <c r="I82" s="206"/>
      <c r="J82" s="206"/>
      <c r="K82" s="206"/>
      <c r="L82" s="206"/>
      <c r="M82" s="207"/>
      <c r="O82" s="71" t="str">
        <f>IF('C. CDM Plan Summary'!$L5=0,"",IF((O80-O78)/'C. CDM Plan Summary'!$L5&gt;0.083,"True","False"))</f>
        <v/>
      </c>
      <c r="Q82" s="71" t="str">
        <f>IF('C. CDM Plan Summary'!$L5=0,"",IF((Q80-Q78)/'C. CDM Plan Summary'!$L5&gt;0.083,"True","False"))</f>
        <v/>
      </c>
      <c r="S82" s="71" t="str">
        <f>IF('C. CDM Plan Summary'!$L5=0,"",IF((S80-S78)/'C. CDM Plan Summary'!$L5&gt;0.083,"True","False"))</f>
        <v/>
      </c>
      <c r="U82" s="71" t="str">
        <f>IF('C. CDM Plan Summary'!$L5=0,"",IF((U80-U78)/'C. CDM Plan Summary'!$L5&gt;0.083,"True","False"))</f>
        <v/>
      </c>
      <c r="W82" s="71" t="str">
        <f>IF('C. CDM Plan Summary'!$L5=0,"",IF((W80-W78)/'C. CDM Plan Summary'!$L5&gt;0.083,"True","False"))</f>
        <v/>
      </c>
      <c r="Y82" s="71" t="str">
        <f>IF('C. CDM Plan Summary'!$L5=0,"",IF((Y80-Y78)/'C. CDM Plan Summary'!$L5&gt;0.083,"True","False"))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B138" s="3" t="s">
        <v>522</v>
      </c>
      <c r="D138" s="126"/>
    </row>
  </sheetData>
  <sheetProtection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cfRule type="containsText" dxfId="35" priority="11" operator="containsText" text="TRUE">
      <formula>NOT(ISERROR(SEARCH("TRUE",O82)))</formula>
    </cfRule>
    <cfRule type="containsText" dxfId="34" priority="12" operator="containsText" text="FALSE">
      <formula>NOT(ISERROR(SEARCH("FALSE",O82)))</formula>
    </cfRule>
  </conditionalFormatting>
  <conditionalFormatting sqref="Q82">
    <cfRule type="containsText" dxfId="33" priority="9" operator="containsText" text="TRUE">
      <formula>NOT(ISERROR(SEARCH("TRUE",Q82)))</formula>
    </cfRule>
    <cfRule type="containsText" dxfId="32" priority="10" operator="containsText" text="FALSE">
      <formula>NOT(ISERROR(SEARCH("FALSE",Q82)))</formula>
    </cfRule>
  </conditionalFormatting>
  <conditionalFormatting sqref="S82">
    <cfRule type="containsText" dxfId="31" priority="7" operator="containsText" text="TRUE">
      <formula>NOT(ISERROR(SEARCH("TRUE",S82)))</formula>
    </cfRule>
    <cfRule type="containsText" dxfId="30" priority="8" operator="containsText" text="FALSE">
      <formula>NOT(ISERROR(SEARCH("FALSE",S82)))</formula>
    </cfRule>
  </conditionalFormatting>
  <conditionalFormatting sqref="U82">
    <cfRule type="containsText" dxfId="29" priority="5" operator="containsText" text="TRUE">
      <formula>NOT(ISERROR(SEARCH("TRUE",U82)))</formula>
    </cfRule>
    <cfRule type="containsText" dxfId="28" priority="6" operator="containsText" text="FALSE">
      <formula>NOT(ISERROR(SEARCH("FALSE",U82)))</formula>
    </cfRule>
  </conditionalFormatting>
  <conditionalFormatting sqref="W82">
    <cfRule type="containsText" dxfId="27" priority="3" operator="containsText" text="TRUE">
      <formula>NOT(ISERROR(SEARCH("TRUE",W82)))</formula>
    </cfRule>
    <cfRule type="containsText" dxfId="26" priority="4" operator="containsText" text="FALSE">
      <formula>NOT(ISERROR(SEARCH("FALSE",W82)))</formula>
    </cfRule>
  </conditionalFormatting>
  <conditionalFormatting sqref="Y82">
    <cfRule type="containsText" dxfId="25" priority="1" operator="containsText" text="TRUE">
      <formula>NOT(ISERROR(SEARCH("TRUE",Y82)))</formula>
    </cfRule>
    <cfRule type="containsText" dxfId="24" priority="2" operator="containsText" text="FALSE">
      <formula>NOT(ISERROR(SEARCH("FALSE",Y82)))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67"/>
      <c r="C2" s="267"/>
      <c r="D2" s="267"/>
      <c r="E2" s="267"/>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68" t="s">
        <v>305</v>
      </c>
      <c r="C3" s="269"/>
      <c r="D3" s="269"/>
      <c r="E3" s="269"/>
      <c r="F3" s="269"/>
      <c r="G3" s="269"/>
      <c r="H3" s="269"/>
      <c r="I3" s="269"/>
      <c r="J3" s="269"/>
      <c r="K3" s="269"/>
      <c r="L3" s="270"/>
      <c r="M3" s="102"/>
      <c r="N3" s="102"/>
      <c r="O3" s="102"/>
      <c r="P3" s="102"/>
      <c r="Q3" s="102"/>
      <c r="R3" s="102"/>
      <c r="S3" s="102"/>
      <c r="T3" s="102"/>
      <c r="U3" s="102"/>
      <c r="V3" s="102"/>
      <c r="W3" s="102"/>
      <c r="X3" s="102"/>
      <c r="Y3" s="102"/>
      <c r="Z3" s="102"/>
      <c r="AA3" s="102"/>
    </row>
    <row r="4" spans="1:27" ht="27.6" customHeight="1" x14ac:dyDescent="0.25">
      <c r="A4" s="102"/>
      <c r="B4" s="106" t="s">
        <v>323</v>
      </c>
      <c r="C4" s="271" t="s">
        <v>384</v>
      </c>
      <c r="D4" s="272"/>
      <c r="E4" s="272"/>
      <c r="F4" s="272"/>
      <c r="G4" s="272"/>
      <c r="H4" s="272"/>
      <c r="I4" s="272"/>
      <c r="J4" s="272"/>
      <c r="K4" s="272"/>
      <c r="L4" s="273"/>
      <c r="M4" s="274"/>
      <c r="N4" s="275"/>
      <c r="O4" s="275"/>
      <c r="P4" s="275"/>
      <c r="Q4" s="275"/>
      <c r="R4" s="275"/>
      <c r="S4" s="275"/>
      <c r="T4" s="275"/>
      <c r="U4" s="275"/>
      <c r="V4" s="275"/>
      <c r="W4" s="102"/>
      <c r="X4" s="102"/>
      <c r="Y4" s="102"/>
      <c r="Z4" s="102"/>
      <c r="AA4" s="102"/>
    </row>
    <row r="5" spans="1:27" ht="43.9" customHeight="1" x14ac:dyDescent="0.25">
      <c r="A5" s="102"/>
      <c r="B5" s="106" t="s">
        <v>324</v>
      </c>
      <c r="C5" s="272" t="s">
        <v>386</v>
      </c>
      <c r="D5" s="272"/>
      <c r="E5" s="272"/>
      <c r="F5" s="272"/>
      <c r="G5" s="272"/>
      <c r="H5" s="272"/>
      <c r="I5" s="272"/>
      <c r="J5" s="272"/>
      <c r="K5" s="272"/>
      <c r="L5" s="273"/>
      <c r="M5" s="274"/>
      <c r="N5" s="275"/>
      <c r="O5" s="275"/>
      <c r="P5" s="275"/>
      <c r="Q5" s="275"/>
      <c r="R5" s="275"/>
      <c r="S5" s="275"/>
      <c r="T5" s="275"/>
      <c r="U5" s="275"/>
      <c r="V5" s="275"/>
      <c r="W5" s="102"/>
      <c r="X5" s="102"/>
      <c r="Y5" s="102"/>
      <c r="Z5" s="102"/>
      <c r="AA5" s="102"/>
    </row>
    <row r="6" spans="1:27" ht="55.9" customHeight="1" x14ac:dyDescent="0.25">
      <c r="A6" s="102"/>
      <c r="B6" s="107" t="s">
        <v>325</v>
      </c>
      <c r="C6" s="243" t="s">
        <v>387</v>
      </c>
      <c r="D6" s="244"/>
      <c r="E6" s="244"/>
      <c r="F6" s="244"/>
      <c r="G6" s="244"/>
      <c r="H6" s="244"/>
      <c r="I6" s="244"/>
      <c r="J6" s="244"/>
      <c r="K6" s="244"/>
      <c r="L6" s="245"/>
      <c r="M6" s="246"/>
      <c r="N6" s="247"/>
      <c r="O6" s="247"/>
      <c r="P6" s="247"/>
      <c r="Q6" s="247"/>
      <c r="R6" s="247"/>
      <c r="S6" s="247"/>
      <c r="T6" s="247"/>
      <c r="U6" s="247"/>
      <c r="V6" s="247"/>
      <c r="W6" s="102"/>
      <c r="X6" s="102"/>
      <c r="Y6" s="102"/>
      <c r="Z6" s="102"/>
      <c r="AA6" s="102"/>
    </row>
    <row r="7" spans="1:27" ht="41.45" customHeight="1" x14ac:dyDescent="0.25">
      <c r="A7" s="102"/>
      <c r="B7" s="107" t="s">
        <v>337</v>
      </c>
      <c r="C7" s="248" t="s">
        <v>504</v>
      </c>
      <c r="D7" s="249"/>
      <c r="E7" s="249"/>
      <c r="F7" s="249"/>
      <c r="G7" s="249"/>
      <c r="H7" s="249"/>
      <c r="I7" s="249"/>
      <c r="J7" s="249"/>
      <c r="K7" s="249"/>
      <c r="L7" s="250"/>
      <c r="M7" s="122"/>
      <c r="N7" s="123"/>
      <c r="O7" s="123"/>
      <c r="P7" s="123"/>
      <c r="Q7" s="123"/>
      <c r="R7" s="123"/>
      <c r="S7" s="123"/>
      <c r="T7" s="123"/>
      <c r="U7" s="123"/>
      <c r="V7" s="123"/>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464</v>
      </c>
      <c r="C9" s="79" t="str">
        <f>IF('A. General Information'!K13="","",'A. General Information'!K13)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51" t="s">
        <v>306</v>
      </c>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row>
    <row r="12" spans="1:27" ht="34.15" customHeight="1" x14ac:dyDescent="0.25">
      <c r="A12" s="102"/>
      <c r="B12" s="253" t="s">
        <v>10</v>
      </c>
      <c r="C12" s="256" t="s">
        <v>495</v>
      </c>
      <c r="D12" s="256" t="s">
        <v>496</v>
      </c>
      <c r="E12" s="256" t="s">
        <v>497</v>
      </c>
      <c r="F12" s="256" t="s">
        <v>451</v>
      </c>
      <c r="G12" s="253" t="s">
        <v>356</v>
      </c>
      <c r="H12" s="259"/>
      <c r="I12" s="259"/>
      <c r="J12" s="259"/>
      <c r="K12" s="259"/>
      <c r="L12" s="259"/>
      <c r="M12" s="260"/>
      <c r="N12" s="263" t="s">
        <v>388</v>
      </c>
      <c r="O12" s="264"/>
      <c r="P12" s="264"/>
      <c r="Q12" s="264"/>
      <c r="R12" s="264"/>
      <c r="S12" s="264"/>
      <c r="T12" s="264"/>
      <c r="U12" s="264"/>
      <c r="V12" s="264"/>
      <c r="W12" s="264"/>
      <c r="X12" s="264"/>
      <c r="Y12" s="264"/>
      <c r="Z12" s="264"/>
      <c r="AA12" s="264"/>
    </row>
    <row r="13" spans="1:27" ht="67.900000000000006" customHeight="1" x14ac:dyDescent="0.25">
      <c r="A13" s="102"/>
      <c r="B13" s="254"/>
      <c r="C13" s="257"/>
      <c r="D13" s="257"/>
      <c r="E13" s="257"/>
      <c r="F13" s="257"/>
      <c r="G13" s="255"/>
      <c r="H13" s="261"/>
      <c r="I13" s="261"/>
      <c r="J13" s="261"/>
      <c r="K13" s="261"/>
      <c r="L13" s="261"/>
      <c r="M13" s="262"/>
      <c r="N13" s="210">
        <v>2015</v>
      </c>
      <c r="O13" s="211"/>
      <c r="P13" s="265">
        <v>2016</v>
      </c>
      <c r="Q13" s="265"/>
      <c r="R13" s="210">
        <v>2017</v>
      </c>
      <c r="S13" s="211"/>
      <c r="T13" s="210">
        <v>2018</v>
      </c>
      <c r="U13" s="211"/>
      <c r="V13" s="210">
        <v>2019</v>
      </c>
      <c r="W13" s="211"/>
      <c r="X13" s="210">
        <v>2020</v>
      </c>
      <c r="Y13" s="211"/>
      <c r="Z13" s="214" t="s">
        <v>19</v>
      </c>
      <c r="AA13" s="215"/>
    </row>
    <row r="14" spans="1:27" ht="42" customHeight="1" x14ac:dyDescent="0.25">
      <c r="A14" s="102"/>
      <c r="B14" s="254"/>
      <c r="C14" s="257"/>
      <c r="D14" s="257"/>
      <c r="E14" s="257"/>
      <c r="F14" s="257"/>
      <c r="G14" s="230" t="s">
        <v>12</v>
      </c>
      <c r="H14" s="232" t="s">
        <v>13</v>
      </c>
      <c r="I14" s="230" t="s">
        <v>14</v>
      </c>
      <c r="J14" s="208" t="s">
        <v>353</v>
      </c>
      <c r="K14" s="208" t="s">
        <v>16</v>
      </c>
      <c r="L14" s="208" t="s">
        <v>351</v>
      </c>
      <c r="M14" s="208" t="s">
        <v>17</v>
      </c>
      <c r="N14" s="212"/>
      <c r="O14" s="213"/>
      <c r="P14" s="266"/>
      <c r="Q14" s="266"/>
      <c r="R14" s="212"/>
      <c r="S14" s="213"/>
      <c r="T14" s="212"/>
      <c r="U14" s="213"/>
      <c r="V14" s="212"/>
      <c r="W14" s="213"/>
      <c r="X14" s="212"/>
      <c r="Y14" s="213"/>
      <c r="Z14" s="216"/>
      <c r="AA14" s="217"/>
    </row>
    <row r="15" spans="1:27" ht="78" customHeight="1" x14ac:dyDescent="0.25">
      <c r="A15" s="102"/>
      <c r="B15" s="255"/>
      <c r="C15" s="258"/>
      <c r="D15" s="258"/>
      <c r="E15" s="258"/>
      <c r="F15" s="258"/>
      <c r="G15" s="231"/>
      <c r="H15" s="233"/>
      <c r="I15" s="231"/>
      <c r="J15" s="209"/>
      <c r="K15" s="209"/>
      <c r="L15" s="209"/>
      <c r="M15" s="209"/>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21"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22"/>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22"/>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22"/>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22"/>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22"/>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22"/>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22"/>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22"/>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22"/>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22"/>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22"/>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22"/>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22"/>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22"/>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22"/>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22"/>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22"/>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22"/>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22"/>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22"/>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22"/>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22"/>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22"/>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22"/>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22"/>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22"/>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22"/>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22"/>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22"/>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23"/>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21"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22"/>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22"/>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22"/>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22"/>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22"/>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22"/>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22"/>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23"/>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18" t="s">
        <v>309</v>
      </c>
      <c r="C58" s="219"/>
      <c r="D58" s="219"/>
      <c r="E58" s="219"/>
      <c r="F58" s="219"/>
      <c r="G58" s="219"/>
      <c r="H58" s="219"/>
      <c r="I58" s="219"/>
      <c r="J58" s="219"/>
      <c r="K58" s="219"/>
      <c r="L58" s="219"/>
      <c r="M58" s="220"/>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24" t="s">
        <v>400</v>
      </c>
      <c r="C60" s="16"/>
      <c r="D60" s="234"/>
      <c r="E60" s="235"/>
      <c r="F60" s="235"/>
      <c r="G60" s="235"/>
      <c r="H60" s="235"/>
      <c r="I60" s="235"/>
      <c r="J60" s="235"/>
      <c r="K60" s="235"/>
      <c r="L60" s="235"/>
      <c r="M60" s="236"/>
      <c r="N60" s="57"/>
      <c r="O60" s="65"/>
      <c r="P60" s="57"/>
      <c r="Q60" s="57"/>
      <c r="R60" s="57"/>
      <c r="S60" s="57"/>
      <c r="T60" s="57"/>
      <c r="U60" s="57"/>
      <c r="V60" s="57"/>
      <c r="W60" s="57"/>
      <c r="X60" s="57"/>
      <c r="Y60" s="57"/>
      <c r="Z60" s="70"/>
      <c r="AA60" s="67"/>
    </row>
    <row r="61" spans="2:27" x14ac:dyDescent="0.25">
      <c r="B61" s="225"/>
      <c r="C61" s="16"/>
      <c r="D61" s="237"/>
      <c r="E61" s="238"/>
      <c r="F61" s="238"/>
      <c r="G61" s="238"/>
      <c r="H61" s="238"/>
      <c r="I61" s="238"/>
      <c r="J61" s="238"/>
      <c r="K61" s="238"/>
      <c r="L61" s="238"/>
      <c r="M61" s="239"/>
      <c r="N61" s="57"/>
      <c r="O61" s="65"/>
      <c r="P61" s="57"/>
      <c r="Q61" s="57"/>
      <c r="R61" s="57"/>
      <c r="S61" s="57"/>
      <c r="T61" s="57"/>
      <c r="U61" s="57"/>
      <c r="V61" s="57"/>
      <c r="W61" s="57"/>
      <c r="X61" s="57"/>
      <c r="Y61" s="57"/>
      <c r="Z61" s="70"/>
      <c r="AA61" s="67"/>
    </row>
    <row r="62" spans="2:27" x14ac:dyDescent="0.25">
      <c r="B62" s="225"/>
      <c r="C62" s="16"/>
      <c r="D62" s="237"/>
      <c r="E62" s="238"/>
      <c r="F62" s="238"/>
      <c r="G62" s="238"/>
      <c r="H62" s="238"/>
      <c r="I62" s="238"/>
      <c r="J62" s="238"/>
      <c r="K62" s="238"/>
      <c r="L62" s="238"/>
      <c r="M62" s="239"/>
      <c r="N62" s="57"/>
      <c r="O62" s="65"/>
      <c r="P62" s="57"/>
      <c r="Q62" s="57"/>
      <c r="R62" s="57"/>
      <c r="S62" s="57"/>
      <c r="T62" s="57"/>
      <c r="U62" s="57"/>
      <c r="V62" s="57"/>
      <c r="W62" s="57"/>
      <c r="X62" s="57"/>
      <c r="Y62" s="57"/>
      <c r="Z62" s="70"/>
      <c r="AA62" s="67"/>
    </row>
    <row r="63" spans="2:27" x14ac:dyDescent="0.25">
      <c r="B63" s="225"/>
      <c r="C63" s="16"/>
      <c r="D63" s="237"/>
      <c r="E63" s="238"/>
      <c r="F63" s="238"/>
      <c r="G63" s="238"/>
      <c r="H63" s="238"/>
      <c r="I63" s="238"/>
      <c r="J63" s="238"/>
      <c r="K63" s="238"/>
      <c r="L63" s="238"/>
      <c r="M63" s="239"/>
      <c r="N63" s="57"/>
      <c r="O63" s="65"/>
      <c r="P63" s="57"/>
      <c r="Q63" s="57"/>
      <c r="R63" s="57"/>
      <c r="S63" s="57"/>
      <c r="T63" s="57"/>
      <c r="U63" s="57"/>
      <c r="V63" s="57"/>
      <c r="W63" s="57"/>
      <c r="X63" s="57"/>
      <c r="Y63" s="57"/>
      <c r="Z63" s="70"/>
      <c r="AA63" s="67"/>
    </row>
    <row r="64" spans="2:27" x14ac:dyDescent="0.25">
      <c r="B64" s="225"/>
      <c r="C64" s="16"/>
      <c r="D64" s="237"/>
      <c r="E64" s="238"/>
      <c r="F64" s="238"/>
      <c r="G64" s="238"/>
      <c r="H64" s="238"/>
      <c r="I64" s="238"/>
      <c r="J64" s="238"/>
      <c r="K64" s="238"/>
      <c r="L64" s="238"/>
      <c r="M64" s="239"/>
      <c r="N64" s="57"/>
      <c r="O64" s="65"/>
      <c r="P64" s="57"/>
      <c r="Q64" s="57"/>
      <c r="R64" s="57"/>
      <c r="S64" s="57"/>
      <c r="T64" s="57"/>
      <c r="U64" s="57"/>
      <c r="V64" s="57"/>
      <c r="W64" s="57"/>
      <c r="X64" s="57"/>
      <c r="Y64" s="57"/>
      <c r="Z64" s="70"/>
      <c r="AA64" s="67"/>
    </row>
    <row r="65" spans="2:27" x14ac:dyDescent="0.25">
      <c r="B65" s="225"/>
      <c r="C65" s="16"/>
      <c r="D65" s="237"/>
      <c r="E65" s="238"/>
      <c r="F65" s="238"/>
      <c r="G65" s="238"/>
      <c r="H65" s="238"/>
      <c r="I65" s="238"/>
      <c r="J65" s="238"/>
      <c r="K65" s="238"/>
      <c r="L65" s="238"/>
      <c r="M65" s="239"/>
      <c r="N65" s="57"/>
      <c r="O65" s="65"/>
      <c r="P65" s="57"/>
      <c r="Q65" s="57"/>
      <c r="R65" s="57"/>
      <c r="S65" s="57"/>
      <c r="T65" s="57"/>
      <c r="U65" s="57"/>
      <c r="V65" s="57"/>
      <c r="W65" s="57"/>
      <c r="X65" s="57"/>
      <c r="Y65" s="57"/>
      <c r="Z65" s="70"/>
      <c r="AA65" s="67"/>
    </row>
    <row r="66" spans="2:27" x14ac:dyDescent="0.25">
      <c r="B66" s="225"/>
      <c r="C66" s="16"/>
      <c r="D66" s="237"/>
      <c r="E66" s="238"/>
      <c r="F66" s="238"/>
      <c r="G66" s="238"/>
      <c r="H66" s="238"/>
      <c r="I66" s="238"/>
      <c r="J66" s="238"/>
      <c r="K66" s="238"/>
      <c r="L66" s="238"/>
      <c r="M66" s="239"/>
      <c r="N66" s="57"/>
      <c r="O66" s="65"/>
      <c r="P66" s="57"/>
      <c r="Q66" s="57"/>
      <c r="R66" s="57"/>
      <c r="S66" s="57"/>
      <c r="T66" s="57"/>
      <c r="U66" s="57"/>
      <c r="V66" s="57"/>
      <c r="W66" s="57"/>
      <c r="X66" s="57"/>
      <c r="Y66" s="57"/>
      <c r="Z66" s="70"/>
      <c r="AA66" s="67"/>
    </row>
    <row r="67" spans="2:27" x14ac:dyDescent="0.25">
      <c r="B67" s="225"/>
      <c r="C67" s="16"/>
      <c r="D67" s="237"/>
      <c r="E67" s="238"/>
      <c r="F67" s="238"/>
      <c r="G67" s="238"/>
      <c r="H67" s="238"/>
      <c r="I67" s="238"/>
      <c r="J67" s="238"/>
      <c r="K67" s="238"/>
      <c r="L67" s="238"/>
      <c r="M67" s="239"/>
      <c r="N67" s="57"/>
      <c r="O67" s="65"/>
      <c r="P67" s="57"/>
      <c r="Q67" s="57"/>
      <c r="R67" s="57"/>
      <c r="S67" s="57"/>
      <c r="T67" s="57"/>
      <c r="U67" s="57"/>
      <c r="V67" s="57"/>
      <c r="W67" s="57"/>
      <c r="X67" s="57"/>
      <c r="Y67" s="57"/>
      <c r="Z67" s="70"/>
      <c r="AA67" s="67"/>
    </row>
    <row r="68" spans="2:27" x14ac:dyDescent="0.25">
      <c r="B68" s="225"/>
      <c r="C68" s="16"/>
      <c r="D68" s="237"/>
      <c r="E68" s="238"/>
      <c r="F68" s="238"/>
      <c r="G68" s="238"/>
      <c r="H68" s="238"/>
      <c r="I68" s="238"/>
      <c r="J68" s="238"/>
      <c r="K68" s="238"/>
      <c r="L68" s="238"/>
      <c r="M68" s="239"/>
      <c r="N68" s="57"/>
      <c r="O68" s="65"/>
      <c r="P68" s="57"/>
      <c r="Q68" s="57"/>
      <c r="R68" s="57"/>
      <c r="S68" s="57"/>
      <c r="T68" s="57"/>
      <c r="U68" s="57"/>
      <c r="V68" s="57"/>
      <c r="W68" s="57"/>
      <c r="X68" s="57"/>
      <c r="Y68" s="57"/>
      <c r="Z68" s="70"/>
      <c r="AA68" s="67"/>
    </row>
    <row r="69" spans="2:27" x14ac:dyDescent="0.25">
      <c r="B69" s="225"/>
      <c r="C69" s="16"/>
      <c r="D69" s="237"/>
      <c r="E69" s="238"/>
      <c r="F69" s="238"/>
      <c r="G69" s="238"/>
      <c r="H69" s="238"/>
      <c r="I69" s="238"/>
      <c r="J69" s="238"/>
      <c r="K69" s="238"/>
      <c r="L69" s="238"/>
      <c r="M69" s="239"/>
      <c r="N69" s="57"/>
      <c r="O69" s="65"/>
      <c r="P69" s="57"/>
      <c r="Q69" s="57"/>
      <c r="R69" s="57"/>
      <c r="S69" s="57"/>
      <c r="T69" s="57"/>
      <c r="U69" s="57"/>
      <c r="V69" s="57"/>
      <c r="W69" s="57"/>
      <c r="X69" s="57"/>
      <c r="Y69" s="57"/>
      <c r="Z69" s="70"/>
      <c r="AA69" s="67"/>
    </row>
    <row r="70" spans="2:27" x14ac:dyDescent="0.25">
      <c r="B70" s="225"/>
      <c r="C70" s="16"/>
      <c r="D70" s="237"/>
      <c r="E70" s="238"/>
      <c r="F70" s="238"/>
      <c r="G70" s="238"/>
      <c r="H70" s="238"/>
      <c r="I70" s="238"/>
      <c r="J70" s="238"/>
      <c r="K70" s="238"/>
      <c r="L70" s="238"/>
      <c r="M70" s="239"/>
      <c r="N70" s="57"/>
      <c r="O70" s="65"/>
      <c r="P70" s="57"/>
      <c r="Q70" s="57"/>
      <c r="R70" s="57"/>
      <c r="S70" s="57"/>
      <c r="T70" s="57"/>
      <c r="U70" s="57"/>
      <c r="V70" s="57"/>
      <c r="W70" s="57"/>
      <c r="X70" s="57"/>
      <c r="Y70" s="57"/>
      <c r="Z70" s="70"/>
      <c r="AA70" s="67"/>
    </row>
    <row r="71" spans="2:27" x14ac:dyDescent="0.25">
      <c r="B71" s="225"/>
      <c r="C71" s="16"/>
      <c r="D71" s="237"/>
      <c r="E71" s="238"/>
      <c r="F71" s="238"/>
      <c r="G71" s="238"/>
      <c r="H71" s="238"/>
      <c r="I71" s="238"/>
      <c r="J71" s="238"/>
      <c r="K71" s="238"/>
      <c r="L71" s="238"/>
      <c r="M71" s="239"/>
      <c r="N71" s="57"/>
      <c r="O71" s="65"/>
      <c r="P71" s="57"/>
      <c r="Q71" s="57"/>
      <c r="R71" s="57"/>
      <c r="S71" s="57"/>
      <c r="T71" s="57"/>
      <c r="U71" s="57"/>
      <c r="V71" s="57"/>
      <c r="W71" s="57"/>
      <c r="X71" s="57"/>
      <c r="Y71" s="57"/>
      <c r="Z71" s="70"/>
      <c r="AA71" s="67"/>
    </row>
    <row r="72" spans="2:27" x14ac:dyDescent="0.25">
      <c r="B72" s="225"/>
      <c r="C72" s="16"/>
      <c r="D72" s="237"/>
      <c r="E72" s="238"/>
      <c r="F72" s="238"/>
      <c r="G72" s="238"/>
      <c r="H72" s="238"/>
      <c r="I72" s="238"/>
      <c r="J72" s="238"/>
      <c r="K72" s="238"/>
      <c r="L72" s="238"/>
      <c r="M72" s="239"/>
      <c r="N72" s="57"/>
      <c r="O72" s="65"/>
      <c r="P72" s="57"/>
      <c r="Q72" s="57"/>
      <c r="R72" s="57"/>
      <c r="S72" s="57"/>
      <c r="T72" s="57"/>
      <c r="U72" s="57"/>
      <c r="V72" s="57"/>
      <c r="W72" s="57"/>
      <c r="X72" s="57"/>
      <c r="Y72" s="57"/>
      <c r="Z72" s="70"/>
      <c r="AA72" s="67"/>
    </row>
    <row r="73" spans="2:27" x14ac:dyDescent="0.25">
      <c r="B73" s="225"/>
      <c r="C73" s="16"/>
      <c r="D73" s="237"/>
      <c r="E73" s="238"/>
      <c r="F73" s="238"/>
      <c r="G73" s="238"/>
      <c r="H73" s="238"/>
      <c r="I73" s="238"/>
      <c r="J73" s="238"/>
      <c r="K73" s="238"/>
      <c r="L73" s="238"/>
      <c r="M73" s="239"/>
      <c r="N73" s="57"/>
      <c r="O73" s="65"/>
      <c r="P73" s="57"/>
      <c r="Q73" s="57"/>
      <c r="R73" s="57"/>
      <c r="S73" s="57"/>
      <c r="T73" s="57"/>
      <c r="U73" s="57"/>
      <c r="V73" s="57"/>
      <c r="W73" s="57"/>
      <c r="X73" s="57"/>
      <c r="Y73" s="57"/>
      <c r="Z73" s="70"/>
      <c r="AA73" s="67"/>
    </row>
    <row r="74" spans="2:27" x14ac:dyDescent="0.25">
      <c r="B74" s="225"/>
      <c r="C74" s="16"/>
      <c r="D74" s="237"/>
      <c r="E74" s="238"/>
      <c r="F74" s="238"/>
      <c r="G74" s="238"/>
      <c r="H74" s="238"/>
      <c r="I74" s="238"/>
      <c r="J74" s="238"/>
      <c r="K74" s="238"/>
      <c r="L74" s="238"/>
      <c r="M74" s="239"/>
      <c r="N74" s="57"/>
      <c r="O74" s="65"/>
      <c r="P74" s="57"/>
      <c r="Q74" s="57"/>
      <c r="R74" s="57"/>
      <c r="S74" s="57"/>
      <c r="T74" s="57"/>
      <c r="U74" s="57"/>
      <c r="V74" s="57"/>
      <c r="W74" s="57"/>
      <c r="X74" s="57"/>
      <c r="Y74" s="57"/>
      <c r="Z74" s="70"/>
      <c r="AA74" s="67"/>
    </row>
    <row r="75" spans="2:27" x14ac:dyDescent="0.25">
      <c r="B75" s="226"/>
      <c r="C75" s="16"/>
      <c r="D75" s="240"/>
      <c r="E75" s="241"/>
      <c r="F75" s="241"/>
      <c r="G75" s="241"/>
      <c r="H75" s="241"/>
      <c r="I75" s="241"/>
      <c r="J75" s="241"/>
      <c r="K75" s="241"/>
      <c r="L75" s="241"/>
      <c r="M75" s="242"/>
      <c r="N75" s="57"/>
      <c r="O75" s="65"/>
      <c r="P75" s="57"/>
      <c r="Q75" s="57"/>
      <c r="R75" s="57"/>
      <c r="S75" s="57"/>
      <c r="T75" s="57"/>
      <c r="U75" s="57"/>
      <c r="V75" s="57"/>
      <c r="W75" s="57"/>
      <c r="X75" s="57"/>
      <c r="Y75" s="57"/>
      <c r="Z75" s="70"/>
      <c r="AA75" s="67"/>
    </row>
    <row r="76" spans="2:27" ht="22.9" customHeight="1" x14ac:dyDescent="0.25">
      <c r="B76" s="227" t="s">
        <v>401</v>
      </c>
      <c r="C76" s="228"/>
      <c r="D76" s="228"/>
      <c r="E76" s="228"/>
      <c r="F76" s="228"/>
      <c r="G76" s="228"/>
      <c r="H76" s="228"/>
      <c r="I76" s="228"/>
      <c r="J76" s="228"/>
      <c r="K76" s="228"/>
      <c r="L76" s="228"/>
      <c r="M76" s="229"/>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27" t="s">
        <v>336</v>
      </c>
      <c r="C78" s="228"/>
      <c r="D78" s="228"/>
      <c r="E78" s="228"/>
      <c r="F78" s="228"/>
      <c r="G78" s="228"/>
      <c r="H78" s="228"/>
      <c r="I78" s="228"/>
      <c r="J78" s="228"/>
      <c r="K78" s="228"/>
      <c r="L78" s="228"/>
      <c r="M78" s="229"/>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05" t="s">
        <v>310</v>
      </c>
      <c r="C80" s="206"/>
      <c r="D80" s="206"/>
      <c r="E80" s="206"/>
      <c r="F80" s="206"/>
      <c r="G80" s="206"/>
      <c r="H80" s="206"/>
      <c r="I80" s="206"/>
      <c r="J80" s="206"/>
      <c r="K80" s="206"/>
      <c r="L80" s="206"/>
      <c r="M80" s="207"/>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05" t="s">
        <v>354</v>
      </c>
      <c r="C82" s="206"/>
      <c r="D82" s="206"/>
      <c r="E82" s="206"/>
      <c r="F82" s="206"/>
      <c r="G82" s="206"/>
      <c r="H82" s="206"/>
      <c r="I82" s="206"/>
      <c r="J82" s="206"/>
      <c r="K82" s="206"/>
      <c r="L82" s="206"/>
      <c r="M82" s="207"/>
      <c r="O82" s="71" t="str">
        <f>IF('C. CDM Plan Summary'!$M5=0,"",IF((O80-O78)/'C. CDM Plan Summary'!$M5&gt;0.083,"True","False"))</f>
        <v/>
      </c>
      <c r="Q82" s="71" t="str">
        <f>IF('C. CDM Plan Summary'!$M5=0,"",IF((Q80-Q78)/'C. CDM Plan Summary'!$M5&gt;0.083,"True","False"))</f>
        <v/>
      </c>
      <c r="S82" s="71" t="str">
        <f>IF('C. CDM Plan Summary'!$M5=0,"",IF((S80-S78)/'C. CDM Plan Summary'!$M5&gt;0.083,"True","False"))</f>
        <v/>
      </c>
      <c r="U82" s="71" t="str">
        <f>IF('C. CDM Plan Summary'!$M5=0,"",IF((U80-U78)/'C. CDM Plan Summary'!$M5&gt;0.083,"True","False"))</f>
        <v/>
      </c>
      <c r="W82" s="71" t="str">
        <f>IF('C. CDM Plan Summary'!$M5=0,"",IF((W80-W78)/'C. CDM Plan Summary'!$M5&gt;0.083,"True","False"))</f>
        <v/>
      </c>
      <c r="Y82" s="71" t="str">
        <f>IF('C. CDM Plan Summary'!$M5=0,"",IF((Y80-Y78)/'C. CDM Plan Summary'!$M5&gt;0.083,"True","False"))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B138" s="3" t="s">
        <v>522</v>
      </c>
      <c r="D138" s="126"/>
    </row>
  </sheetData>
  <sheetProtection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cfRule type="containsText" dxfId="23" priority="11" operator="containsText" text="TRUE">
      <formula>NOT(ISERROR(SEARCH("TRUE",O82)))</formula>
    </cfRule>
    <cfRule type="containsText" dxfId="22" priority="12" operator="containsText" text="FALSE">
      <formula>NOT(ISERROR(SEARCH("FALSE",O82)))</formula>
    </cfRule>
  </conditionalFormatting>
  <conditionalFormatting sqref="Q82">
    <cfRule type="containsText" dxfId="21" priority="9" operator="containsText" text="TRUE">
      <formula>NOT(ISERROR(SEARCH("TRUE",Q82)))</formula>
    </cfRule>
    <cfRule type="containsText" dxfId="20" priority="10" operator="containsText" text="FALSE">
      <formula>NOT(ISERROR(SEARCH("FALSE",Q82)))</formula>
    </cfRule>
  </conditionalFormatting>
  <conditionalFormatting sqref="S82">
    <cfRule type="containsText" dxfId="19" priority="7" operator="containsText" text="TRUE">
      <formula>NOT(ISERROR(SEARCH("TRUE",S82)))</formula>
    </cfRule>
    <cfRule type="containsText" dxfId="18" priority="8" operator="containsText" text="FALSE">
      <formula>NOT(ISERROR(SEARCH("FALSE",S82)))</formula>
    </cfRule>
  </conditionalFormatting>
  <conditionalFormatting sqref="U82">
    <cfRule type="containsText" dxfId="17" priority="5" operator="containsText" text="TRUE">
      <formula>NOT(ISERROR(SEARCH("TRUE",U82)))</formula>
    </cfRule>
    <cfRule type="containsText" dxfId="16" priority="6" operator="containsText" text="FALSE">
      <formula>NOT(ISERROR(SEARCH("FALSE",U82)))</formula>
    </cfRule>
  </conditionalFormatting>
  <conditionalFormatting sqref="W82">
    <cfRule type="containsText" dxfId="15" priority="3" operator="containsText" text="TRUE">
      <formula>NOT(ISERROR(SEARCH("TRUE",W82)))</formula>
    </cfRule>
    <cfRule type="containsText" dxfId="14" priority="4" operator="containsText" text="FALSE">
      <formula>NOT(ISERROR(SEARCH("FALSE",W82)))</formula>
    </cfRule>
  </conditionalFormatting>
  <conditionalFormatting sqref="Y82">
    <cfRule type="containsText" dxfId="13" priority="1" operator="containsText" text="TRUE">
      <formula>NOT(ISERROR(SEARCH("TRUE",Y82)))</formula>
    </cfRule>
    <cfRule type="containsText" dxfId="12" priority="2" operator="containsText" text="FALSE">
      <formula>NOT(ISERROR(SEARCH("FALSE",Y82)))</formula>
    </cfRule>
  </conditionalFormatting>
  <dataValidations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8"/>
  <sheetViews>
    <sheetView showGridLines="0" zoomScale="80" zoomScaleNormal="80" workbookViewId="0"/>
  </sheetViews>
  <sheetFormatPr defaultColWidth="9.140625" defaultRowHeight="15" x14ac:dyDescent="0.2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x14ac:dyDescent="0.35">
      <c r="A1" s="4" t="s">
        <v>391</v>
      </c>
      <c r="B1" s="4" t="s">
        <v>385</v>
      </c>
    </row>
    <row r="2" spans="1:27" ht="17.45" customHeight="1" x14ac:dyDescent="0.25">
      <c r="A2" s="102"/>
      <c r="B2" s="267"/>
      <c r="C2" s="267"/>
      <c r="D2" s="267"/>
      <c r="E2" s="267"/>
      <c r="F2" s="103"/>
      <c r="G2" s="121"/>
      <c r="H2" s="105"/>
      <c r="I2" s="105"/>
      <c r="J2" s="105"/>
      <c r="K2" s="105"/>
      <c r="L2" s="105"/>
      <c r="M2" s="105"/>
      <c r="N2" s="102"/>
      <c r="O2" s="102"/>
      <c r="P2" s="102"/>
      <c r="Q2" s="102"/>
      <c r="R2" s="102"/>
      <c r="S2" s="102"/>
      <c r="T2" s="102"/>
      <c r="U2" s="102"/>
      <c r="V2" s="102"/>
      <c r="W2" s="102"/>
      <c r="X2" s="102"/>
      <c r="Y2" s="102"/>
      <c r="Z2" s="102"/>
      <c r="AA2" s="102"/>
    </row>
    <row r="3" spans="1:27" ht="21.6" customHeight="1" x14ac:dyDescent="0.25">
      <c r="A3" s="102"/>
      <c r="B3" s="268" t="s">
        <v>305</v>
      </c>
      <c r="C3" s="269"/>
      <c r="D3" s="269"/>
      <c r="E3" s="269"/>
      <c r="F3" s="269"/>
      <c r="G3" s="269"/>
      <c r="H3" s="269"/>
      <c r="I3" s="269"/>
      <c r="J3" s="269"/>
      <c r="K3" s="269"/>
      <c r="L3" s="270"/>
      <c r="M3" s="102"/>
      <c r="N3" s="102"/>
      <c r="O3" s="102"/>
      <c r="P3" s="102"/>
      <c r="Q3" s="102"/>
      <c r="R3" s="102"/>
      <c r="S3" s="102"/>
      <c r="T3" s="102"/>
      <c r="U3" s="102"/>
      <c r="V3" s="102"/>
      <c r="W3" s="102"/>
      <c r="X3" s="102"/>
      <c r="Y3" s="102"/>
      <c r="Z3" s="102"/>
      <c r="AA3" s="102"/>
    </row>
    <row r="4" spans="1:27" ht="27.6" customHeight="1" x14ac:dyDescent="0.25">
      <c r="A4" s="102"/>
      <c r="B4" s="106" t="s">
        <v>323</v>
      </c>
      <c r="C4" s="271" t="s">
        <v>384</v>
      </c>
      <c r="D4" s="272"/>
      <c r="E4" s="272"/>
      <c r="F4" s="272"/>
      <c r="G4" s="272"/>
      <c r="H4" s="272"/>
      <c r="I4" s="272"/>
      <c r="J4" s="272"/>
      <c r="K4" s="272"/>
      <c r="L4" s="273"/>
      <c r="M4" s="274"/>
      <c r="N4" s="275"/>
      <c r="O4" s="275"/>
      <c r="P4" s="275"/>
      <c r="Q4" s="275"/>
      <c r="R4" s="275"/>
      <c r="S4" s="275"/>
      <c r="T4" s="275"/>
      <c r="U4" s="275"/>
      <c r="V4" s="275"/>
      <c r="W4" s="102"/>
      <c r="X4" s="102"/>
      <c r="Y4" s="102"/>
      <c r="Z4" s="102"/>
      <c r="AA4" s="102"/>
    </row>
    <row r="5" spans="1:27" ht="43.9" customHeight="1" x14ac:dyDescent="0.25">
      <c r="A5" s="102"/>
      <c r="B5" s="106" t="s">
        <v>324</v>
      </c>
      <c r="C5" s="272" t="s">
        <v>386</v>
      </c>
      <c r="D5" s="272"/>
      <c r="E5" s="272"/>
      <c r="F5" s="272"/>
      <c r="G5" s="272"/>
      <c r="H5" s="272"/>
      <c r="I5" s="272"/>
      <c r="J5" s="272"/>
      <c r="K5" s="272"/>
      <c r="L5" s="273"/>
      <c r="M5" s="274"/>
      <c r="N5" s="275"/>
      <c r="O5" s="275"/>
      <c r="P5" s="275"/>
      <c r="Q5" s="275"/>
      <c r="R5" s="275"/>
      <c r="S5" s="275"/>
      <c r="T5" s="275"/>
      <c r="U5" s="275"/>
      <c r="V5" s="275"/>
      <c r="W5" s="102"/>
      <c r="X5" s="102"/>
      <c r="Y5" s="102"/>
      <c r="Z5" s="102"/>
      <c r="AA5" s="102"/>
    </row>
    <row r="6" spans="1:27" ht="55.9" customHeight="1" x14ac:dyDescent="0.25">
      <c r="A6" s="102"/>
      <c r="B6" s="107" t="s">
        <v>325</v>
      </c>
      <c r="C6" s="243" t="s">
        <v>387</v>
      </c>
      <c r="D6" s="244"/>
      <c r="E6" s="244"/>
      <c r="F6" s="244"/>
      <c r="G6" s="244"/>
      <c r="H6" s="244"/>
      <c r="I6" s="244"/>
      <c r="J6" s="244"/>
      <c r="K6" s="244"/>
      <c r="L6" s="245"/>
      <c r="M6" s="246"/>
      <c r="N6" s="247"/>
      <c r="O6" s="247"/>
      <c r="P6" s="247"/>
      <c r="Q6" s="247"/>
      <c r="R6" s="247"/>
      <c r="S6" s="247"/>
      <c r="T6" s="247"/>
      <c r="U6" s="247"/>
      <c r="V6" s="247"/>
      <c r="W6" s="102"/>
      <c r="X6" s="102"/>
      <c r="Y6" s="102"/>
      <c r="Z6" s="102"/>
      <c r="AA6" s="102"/>
    </row>
    <row r="7" spans="1:27" ht="41.45" customHeight="1" x14ac:dyDescent="0.25">
      <c r="A7" s="102"/>
      <c r="B7" s="107" t="s">
        <v>337</v>
      </c>
      <c r="C7" s="248" t="s">
        <v>504</v>
      </c>
      <c r="D7" s="249"/>
      <c r="E7" s="249"/>
      <c r="F7" s="249"/>
      <c r="G7" s="249"/>
      <c r="H7" s="249"/>
      <c r="I7" s="249"/>
      <c r="J7" s="249"/>
      <c r="K7" s="249"/>
      <c r="L7" s="250"/>
      <c r="M7" s="122"/>
      <c r="N7" s="123"/>
      <c r="O7" s="123"/>
      <c r="P7" s="123"/>
      <c r="Q7" s="123"/>
      <c r="R7" s="123"/>
      <c r="S7" s="123"/>
      <c r="T7" s="123"/>
      <c r="U7" s="123"/>
      <c r="V7" s="123"/>
      <c r="W7" s="102"/>
      <c r="X7" s="102"/>
      <c r="Y7" s="102"/>
      <c r="Z7" s="102"/>
      <c r="AA7" s="102"/>
    </row>
    <row r="8" spans="1:27" x14ac:dyDescent="0.25">
      <c r="A8" s="102"/>
      <c r="B8" s="102"/>
      <c r="C8" s="102"/>
      <c r="D8" s="102"/>
      <c r="E8" s="102"/>
      <c r="F8" s="102"/>
      <c r="G8" s="110"/>
      <c r="H8" s="102"/>
      <c r="I8" s="102"/>
      <c r="J8" s="102"/>
      <c r="K8" s="102"/>
      <c r="L8" s="102"/>
      <c r="M8" s="102"/>
      <c r="N8" s="102"/>
      <c r="O8" s="102"/>
      <c r="P8" s="102"/>
      <c r="Q8" s="102"/>
      <c r="R8" s="102"/>
      <c r="S8" s="102"/>
      <c r="T8" s="102"/>
      <c r="U8" s="102"/>
      <c r="V8" s="102"/>
      <c r="W8" s="102"/>
      <c r="X8" s="102"/>
      <c r="Y8" s="102"/>
      <c r="Z8" s="102"/>
      <c r="AA8" s="102"/>
    </row>
    <row r="9" spans="1:27" ht="18.75" x14ac:dyDescent="0.3">
      <c r="A9" s="102"/>
      <c r="B9" s="106" t="s">
        <v>465</v>
      </c>
      <c r="C9" s="79" t="str">
        <f>IF('A. General Information'!L13="","",'A. General Information'!L13)</f>
        <v/>
      </c>
      <c r="D9" s="111"/>
      <c r="E9" s="102"/>
      <c r="F9" s="102"/>
      <c r="G9" s="110"/>
      <c r="H9" s="102"/>
      <c r="I9" s="102"/>
      <c r="J9" s="102"/>
      <c r="K9" s="102"/>
      <c r="L9" s="102"/>
      <c r="M9" s="102"/>
      <c r="N9" s="102"/>
      <c r="O9" s="102"/>
      <c r="P9" s="102"/>
      <c r="Q9" s="102"/>
      <c r="R9" s="102"/>
      <c r="S9" s="102"/>
      <c r="T9" s="102"/>
      <c r="U9" s="102"/>
      <c r="V9" s="102"/>
      <c r="W9" s="102"/>
      <c r="X9" s="102"/>
      <c r="Y9" s="102"/>
      <c r="Z9" s="102"/>
      <c r="AA9" s="102"/>
    </row>
    <row r="10" spans="1:27" x14ac:dyDescent="0.25">
      <c r="A10" s="102"/>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row>
    <row r="11" spans="1:27" ht="25.15" customHeight="1" x14ac:dyDescent="0.25">
      <c r="A11" s="102"/>
      <c r="B11" s="251" t="s">
        <v>306</v>
      </c>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row>
    <row r="12" spans="1:27" ht="34.15" customHeight="1" x14ac:dyDescent="0.25">
      <c r="A12" s="102"/>
      <c r="B12" s="253" t="s">
        <v>10</v>
      </c>
      <c r="C12" s="256" t="s">
        <v>495</v>
      </c>
      <c r="D12" s="256" t="s">
        <v>496</v>
      </c>
      <c r="E12" s="256" t="s">
        <v>497</v>
      </c>
      <c r="F12" s="256" t="s">
        <v>451</v>
      </c>
      <c r="G12" s="253" t="s">
        <v>356</v>
      </c>
      <c r="H12" s="259"/>
      <c r="I12" s="259"/>
      <c r="J12" s="259"/>
      <c r="K12" s="259"/>
      <c r="L12" s="259"/>
      <c r="M12" s="260"/>
      <c r="N12" s="263" t="s">
        <v>388</v>
      </c>
      <c r="O12" s="264"/>
      <c r="P12" s="264"/>
      <c r="Q12" s="264"/>
      <c r="R12" s="264"/>
      <c r="S12" s="264"/>
      <c r="T12" s="264"/>
      <c r="U12" s="264"/>
      <c r="V12" s="264"/>
      <c r="W12" s="264"/>
      <c r="X12" s="264"/>
      <c r="Y12" s="264"/>
      <c r="Z12" s="264"/>
      <c r="AA12" s="264"/>
    </row>
    <row r="13" spans="1:27" ht="67.900000000000006" customHeight="1" x14ac:dyDescent="0.25">
      <c r="A13" s="102"/>
      <c r="B13" s="254"/>
      <c r="C13" s="257"/>
      <c r="D13" s="257"/>
      <c r="E13" s="257"/>
      <c r="F13" s="257"/>
      <c r="G13" s="255"/>
      <c r="H13" s="261"/>
      <c r="I13" s="261"/>
      <c r="J13" s="261"/>
      <c r="K13" s="261"/>
      <c r="L13" s="261"/>
      <c r="M13" s="262"/>
      <c r="N13" s="210">
        <v>2015</v>
      </c>
      <c r="O13" s="211"/>
      <c r="P13" s="265">
        <v>2016</v>
      </c>
      <c r="Q13" s="265"/>
      <c r="R13" s="210">
        <v>2017</v>
      </c>
      <c r="S13" s="211"/>
      <c r="T13" s="210">
        <v>2018</v>
      </c>
      <c r="U13" s="211"/>
      <c r="V13" s="210">
        <v>2019</v>
      </c>
      <c r="W13" s="211"/>
      <c r="X13" s="210">
        <v>2020</v>
      </c>
      <c r="Y13" s="211"/>
      <c r="Z13" s="214" t="s">
        <v>19</v>
      </c>
      <c r="AA13" s="215"/>
    </row>
    <row r="14" spans="1:27" ht="42" customHeight="1" x14ac:dyDescent="0.25">
      <c r="A14" s="102"/>
      <c r="B14" s="254"/>
      <c r="C14" s="257"/>
      <c r="D14" s="257"/>
      <c r="E14" s="257"/>
      <c r="F14" s="257"/>
      <c r="G14" s="230" t="s">
        <v>12</v>
      </c>
      <c r="H14" s="232" t="s">
        <v>13</v>
      </c>
      <c r="I14" s="230" t="s">
        <v>14</v>
      </c>
      <c r="J14" s="208" t="s">
        <v>353</v>
      </c>
      <c r="K14" s="208" t="s">
        <v>16</v>
      </c>
      <c r="L14" s="208" t="s">
        <v>351</v>
      </c>
      <c r="M14" s="208" t="s">
        <v>17</v>
      </c>
      <c r="N14" s="212"/>
      <c r="O14" s="213"/>
      <c r="P14" s="266"/>
      <c r="Q14" s="266"/>
      <c r="R14" s="212"/>
      <c r="S14" s="213"/>
      <c r="T14" s="212"/>
      <c r="U14" s="213"/>
      <c r="V14" s="212"/>
      <c r="W14" s="213"/>
      <c r="X14" s="212"/>
      <c r="Y14" s="213"/>
      <c r="Z14" s="216"/>
      <c r="AA14" s="217"/>
    </row>
    <row r="15" spans="1:27" ht="78" customHeight="1" x14ac:dyDescent="0.25">
      <c r="A15" s="102"/>
      <c r="B15" s="255"/>
      <c r="C15" s="258"/>
      <c r="D15" s="258"/>
      <c r="E15" s="258"/>
      <c r="F15" s="258"/>
      <c r="G15" s="231"/>
      <c r="H15" s="233"/>
      <c r="I15" s="231"/>
      <c r="J15" s="209"/>
      <c r="K15" s="209"/>
      <c r="L15" s="209"/>
      <c r="M15" s="209"/>
      <c r="N15" s="112" t="s">
        <v>326</v>
      </c>
      <c r="O15" s="112" t="s">
        <v>307</v>
      </c>
      <c r="P15" s="112" t="s">
        <v>326</v>
      </c>
      <c r="Q15" s="112" t="s">
        <v>307</v>
      </c>
      <c r="R15" s="112" t="s">
        <v>326</v>
      </c>
      <c r="S15" s="112" t="s">
        <v>307</v>
      </c>
      <c r="T15" s="112" t="s">
        <v>326</v>
      </c>
      <c r="U15" s="112" t="s">
        <v>307</v>
      </c>
      <c r="V15" s="112" t="s">
        <v>326</v>
      </c>
      <c r="W15" s="112" t="s">
        <v>307</v>
      </c>
      <c r="X15" s="112" t="s">
        <v>326</v>
      </c>
      <c r="Y15" s="112" t="s">
        <v>307</v>
      </c>
      <c r="Z15" s="112" t="s">
        <v>389</v>
      </c>
      <c r="AA15" s="112" t="s">
        <v>312</v>
      </c>
    </row>
    <row r="16" spans="1:27" ht="14.45" customHeight="1" x14ac:dyDescent="0.25">
      <c r="B16" s="221" t="s">
        <v>300</v>
      </c>
      <c r="C16" s="16"/>
      <c r="D16" s="56"/>
      <c r="E16" s="56"/>
      <c r="F16" s="119"/>
      <c r="G16" s="48"/>
      <c r="H16" s="48"/>
      <c r="I16" s="48"/>
      <c r="J16" s="48"/>
      <c r="K16" s="48"/>
      <c r="L16" s="48"/>
      <c r="M16" s="48"/>
      <c r="N16" s="64"/>
      <c r="O16" s="65"/>
      <c r="P16" s="64"/>
      <c r="Q16" s="65"/>
      <c r="R16" s="64"/>
      <c r="S16" s="65"/>
      <c r="T16" s="64"/>
      <c r="U16" s="65"/>
      <c r="V16" s="64"/>
      <c r="W16" s="65"/>
      <c r="X16" s="64"/>
      <c r="Y16" s="65"/>
      <c r="Z16" s="61" t="str">
        <f>IF(SUM(N16,P16,R16,T16,V16,X16)=0,"",SUM(N16,P16,R16,T16,V16,X16))</f>
        <v/>
      </c>
      <c r="AA16" s="67"/>
    </row>
    <row r="17" spans="2:27" ht="14.45" customHeight="1" x14ac:dyDescent="0.25">
      <c r="B17" s="222"/>
      <c r="C17" s="16"/>
      <c r="D17" s="56" t="s">
        <v>355</v>
      </c>
      <c r="E17" s="56"/>
      <c r="F17" s="119"/>
      <c r="G17" s="48"/>
      <c r="H17" s="48"/>
      <c r="I17" s="48"/>
      <c r="J17" s="48"/>
      <c r="K17" s="48"/>
      <c r="L17" s="48"/>
      <c r="M17" s="48"/>
      <c r="N17" s="64"/>
      <c r="O17" s="65"/>
      <c r="P17" s="64"/>
      <c r="Q17" s="65"/>
      <c r="R17" s="64"/>
      <c r="S17" s="65"/>
      <c r="T17" s="64"/>
      <c r="U17" s="65"/>
      <c r="V17" s="64"/>
      <c r="W17" s="65"/>
      <c r="X17" s="64"/>
      <c r="Y17" s="65"/>
      <c r="Z17" s="61" t="str">
        <f t="shared" ref="Z17:Z46" si="0">IF(SUM(N17,P17,R17,T17,V17,X17)=0,"",SUM(N17,P17,R17,T17,V17,X17))</f>
        <v/>
      </c>
      <c r="AA17" s="67"/>
    </row>
    <row r="18" spans="2:27" x14ac:dyDescent="0.25">
      <c r="B18" s="222"/>
      <c r="C18" s="16"/>
      <c r="D18" s="56"/>
      <c r="E18" s="56"/>
      <c r="F18" s="119"/>
      <c r="G18" s="48"/>
      <c r="H18" s="48"/>
      <c r="I18" s="48"/>
      <c r="J18" s="48"/>
      <c r="K18" s="48"/>
      <c r="L18" s="48"/>
      <c r="M18" s="48"/>
      <c r="N18" s="64"/>
      <c r="O18" s="65"/>
      <c r="P18" s="64"/>
      <c r="Q18" s="65"/>
      <c r="R18" s="64"/>
      <c r="S18" s="65"/>
      <c r="T18" s="64"/>
      <c r="U18" s="65"/>
      <c r="V18" s="64"/>
      <c r="W18" s="65"/>
      <c r="X18" s="64"/>
      <c r="Y18" s="65"/>
      <c r="Z18" s="61" t="str">
        <f t="shared" si="0"/>
        <v/>
      </c>
      <c r="AA18" s="67"/>
    </row>
    <row r="19" spans="2:27" x14ac:dyDescent="0.25">
      <c r="B19" s="222"/>
      <c r="C19" s="16"/>
      <c r="D19" s="56"/>
      <c r="E19" s="56"/>
      <c r="F19" s="119"/>
      <c r="G19" s="48"/>
      <c r="H19" s="48"/>
      <c r="I19" s="48"/>
      <c r="J19" s="48"/>
      <c r="K19" s="48"/>
      <c r="L19" s="48"/>
      <c r="M19" s="48"/>
      <c r="N19" s="64"/>
      <c r="O19" s="65"/>
      <c r="P19" s="64"/>
      <c r="Q19" s="65"/>
      <c r="R19" s="64"/>
      <c r="S19" s="65"/>
      <c r="T19" s="64"/>
      <c r="U19" s="65"/>
      <c r="V19" s="64"/>
      <c r="W19" s="65"/>
      <c r="X19" s="64"/>
      <c r="Y19" s="65"/>
      <c r="Z19" s="61" t="str">
        <f t="shared" si="0"/>
        <v/>
      </c>
      <c r="AA19" s="67"/>
    </row>
    <row r="20" spans="2:27" x14ac:dyDescent="0.25">
      <c r="B20" s="222"/>
      <c r="C20" s="16"/>
      <c r="D20" s="56"/>
      <c r="E20" s="56"/>
      <c r="F20" s="119"/>
      <c r="G20" s="48"/>
      <c r="H20" s="48"/>
      <c r="I20" s="48"/>
      <c r="J20" s="48"/>
      <c r="K20" s="48"/>
      <c r="L20" s="48"/>
      <c r="M20" s="48"/>
      <c r="N20" s="64"/>
      <c r="O20" s="65"/>
      <c r="P20" s="64"/>
      <c r="Q20" s="65"/>
      <c r="R20" s="64"/>
      <c r="S20" s="65"/>
      <c r="T20" s="64"/>
      <c r="U20" s="65"/>
      <c r="V20" s="64"/>
      <c r="W20" s="65"/>
      <c r="X20" s="64"/>
      <c r="Y20" s="65"/>
      <c r="Z20" s="61" t="str">
        <f t="shared" si="0"/>
        <v/>
      </c>
      <c r="AA20" s="67"/>
    </row>
    <row r="21" spans="2:27" x14ac:dyDescent="0.25">
      <c r="B21" s="222"/>
      <c r="C21" s="16"/>
      <c r="D21" s="56"/>
      <c r="E21" s="56"/>
      <c r="F21" s="119"/>
      <c r="G21" s="48"/>
      <c r="H21" s="48"/>
      <c r="I21" s="48"/>
      <c r="J21" s="48"/>
      <c r="K21" s="48"/>
      <c r="L21" s="48"/>
      <c r="M21" s="48"/>
      <c r="N21" s="64"/>
      <c r="O21" s="65"/>
      <c r="P21" s="64"/>
      <c r="Q21" s="65"/>
      <c r="R21" s="64"/>
      <c r="S21" s="65"/>
      <c r="T21" s="64"/>
      <c r="U21" s="65"/>
      <c r="V21" s="64"/>
      <c r="W21" s="65"/>
      <c r="X21" s="64"/>
      <c r="Y21" s="65"/>
      <c r="Z21" s="61" t="str">
        <f t="shared" si="0"/>
        <v/>
      </c>
      <c r="AA21" s="67"/>
    </row>
    <row r="22" spans="2:27" x14ac:dyDescent="0.25">
      <c r="B22" s="222"/>
      <c r="C22" s="16"/>
      <c r="D22" s="56"/>
      <c r="E22" s="56"/>
      <c r="F22" s="119"/>
      <c r="G22" s="48"/>
      <c r="H22" s="48"/>
      <c r="I22" s="48"/>
      <c r="J22" s="48"/>
      <c r="K22" s="48"/>
      <c r="L22" s="48"/>
      <c r="M22" s="48"/>
      <c r="N22" s="64"/>
      <c r="O22" s="65"/>
      <c r="P22" s="64"/>
      <c r="Q22" s="65"/>
      <c r="R22" s="64"/>
      <c r="S22" s="65"/>
      <c r="T22" s="64"/>
      <c r="U22" s="65"/>
      <c r="V22" s="64"/>
      <c r="W22" s="65"/>
      <c r="X22" s="64"/>
      <c r="Y22" s="65"/>
      <c r="Z22" s="61" t="str">
        <f t="shared" si="0"/>
        <v/>
      </c>
      <c r="AA22" s="67"/>
    </row>
    <row r="23" spans="2:27" x14ac:dyDescent="0.25">
      <c r="B23" s="222"/>
      <c r="C23" s="16"/>
      <c r="D23" s="56"/>
      <c r="E23" s="56"/>
      <c r="F23" s="119"/>
      <c r="G23" s="48"/>
      <c r="H23" s="48"/>
      <c r="I23" s="48"/>
      <c r="J23" s="48"/>
      <c r="K23" s="48"/>
      <c r="L23" s="48"/>
      <c r="M23" s="48"/>
      <c r="N23" s="64"/>
      <c r="O23" s="65"/>
      <c r="P23" s="64"/>
      <c r="Q23" s="65"/>
      <c r="R23" s="64"/>
      <c r="S23" s="65"/>
      <c r="T23" s="64"/>
      <c r="U23" s="65"/>
      <c r="V23" s="64"/>
      <c r="W23" s="65"/>
      <c r="X23" s="64"/>
      <c r="Y23" s="65"/>
      <c r="Z23" s="61" t="str">
        <f t="shared" si="0"/>
        <v/>
      </c>
      <c r="AA23" s="67"/>
    </row>
    <row r="24" spans="2:27" x14ac:dyDescent="0.25">
      <c r="B24" s="222"/>
      <c r="C24" s="16"/>
      <c r="D24" s="56"/>
      <c r="E24" s="56"/>
      <c r="F24" s="119"/>
      <c r="G24" s="48"/>
      <c r="H24" s="48"/>
      <c r="I24" s="48"/>
      <c r="J24" s="48"/>
      <c r="K24" s="48"/>
      <c r="L24" s="48"/>
      <c r="M24" s="48"/>
      <c r="N24" s="64"/>
      <c r="O24" s="65"/>
      <c r="P24" s="64"/>
      <c r="Q24" s="65"/>
      <c r="R24" s="64"/>
      <c r="S24" s="65"/>
      <c r="T24" s="64"/>
      <c r="U24" s="65"/>
      <c r="V24" s="64"/>
      <c r="W24" s="65"/>
      <c r="X24" s="64"/>
      <c r="Y24" s="65"/>
      <c r="Z24" s="61" t="str">
        <f t="shared" si="0"/>
        <v/>
      </c>
      <c r="AA24" s="67"/>
    </row>
    <row r="25" spans="2:27" x14ac:dyDescent="0.25">
      <c r="B25" s="222"/>
      <c r="C25" s="16"/>
      <c r="D25" s="56"/>
      <c r="E25" s="56"/>
      <c r="F25" s="119"/>
      <c r="G25" s="48"/>
      <c r="H25" s="48"/>
      <c r="I25" s="48"/>
      <c r="J25" s="48"/>
      <c r="K25" s="48"/>
      <c r="L25" s="48"/>
      <c r="M25" s="48"/>
      <c r="N25" s="64"/>
      <c r="O25" s="65"/>
      <c r="P25" s="64"/>
      <c r="Q25" s="65"/>
      <c r="R25" s="64"/>
      <c r="S25" s="65"/>
      <c r="T25" s="64"/>
      <c r="U25" s="65"/>
      <c r="V25" s="64"/>
      <c r="W25" s="65"/>
      <c r="X25" s="64"/>
      <c r="Y25" s="65"/>
      <c r="Z25" s="61" t="str">
        <f t="shared" si="0"/>
        <v/>
      </c>
      <c r="AA25" s="67"/>
    </row>
    <row r="26" spans="2:27" x14ac:dyDescent="0.25">
      <c r="B26" s="222"/>
      <c r="C26" s="16"/>
      <c r="D26" s="56"/>
      <c r="E26" s="56"/>
      <c r="F26" s="119"/>
      <c r="G26" s="48"/>
      <c r="H26" s="48"/>
      <c r="I26" s="48"/>
      <c r="J26" s="48"/>
      <c r="K26" s="48"/>
      <c r="L26" s="48"/>
      <c r="M26" s="48"/>
      <c r="N26" s="64"/>
      <c r="O26" s="65"/>
      <c r="P26" s="64"/>
      <c r="Q26" s="65"/>
      <c r="R26" s="64"/>
      <c r="S26" s="65"/>
      <c r="T26" s="64"/>
      <c r="U26" s="65"/>
      <c r="V26" s="64"/>
      <c r="W26" s="65"/>
      <c r="X26" s="64"/>
      <c r="Y26" s="65"/>
      <c r="Z26" s="61" t="str">
        <f t="shared" si="0"/>
        <v/>
      </c>
      <c r="AA26" s="67"/>
    </row>
    <row r="27" spans="2:27" x14ac:dyDescent="0.25">
      <c r="B27" s="222"/>
      <c r="C27" s="16"/>
      <c r="D27" s="56"/>
      <c r="E27" s="56"/>
      <c r="F27" s="119"/>
      <c r="G27" s="48"/>
      <c r="H27" s="48"/>
      <c r="I27" s="48"/>
      <c r="J27" s="48"/>
      <c r="K27" s="48"/>
      <c r="L27" s="48"/>
      <c r="M27" s="48"/>
      <c r="N27" s="64"/>
      <c r="O27" s="65"/>
      <c r="P27" s="64"/>
      <c r="Q27" s="65"/>
      <c r="R27" s="64"/>
      <c r="S27" s="65"/>
      <c r="T27" s="64"/>
      <c r="U27" s="65"/>
      <c r="V27" s="64"/>
      <c r="W27" s="65"/>
      <c r="X27" s="64"/>
      <c r="Y27" s="65"/>
      <c r="Z27" s="61" t="str">
        <f t="shared" si="0"/>
        <v/>
      </c>
      <c r="AA27" s="67"/>
    </row>
    <row r="28" spans="2:27" x14ac:dyDescent="0.25">
      <c r="B28" s="222"/>
      <c r="C28" s="16"/>
      <c r="D28" s="56"/>
      <c r="E28" s="56"/>
      <c r="F28" s="119"/>
      <c r="G28" s="48"/>
      <c r="H28" s="48"/>
      <c r="I28" s="48"/>
      <c r="J28" s="48"/>
      <c r="K28" s="48"/>
      <c r="L28" s="48"/>
      <c r="M28" s="48"/>
      <c r="N28" s="64"/>
      <c r="O28" s="65"/>
      <c r="P28" s="64"/>
      <c r="Q28" s="65"/>
      <c r="R28" s="64"/>
      <c r="S28" s="65"/>
      <c r="T28" s="64"/>
      <c r="U28" s="65"/>
      <c r="V28" s="64"/>
      <c r="W28" s="65"/>
      <c r="X28" s="64"/>
      <c r="Y28" s="65"/>
      <c r="Z28" s="61" t="str">
        <f t="shared" si="0"/>
        <v/>
      </c>
      <c r="AA28" s="67"/>
    </row>
    <row r="29" spans="2:27" x14ac:dyDescent="0.25">
      <c r="B29" s="222"/>
      <c r="C29" s="16"/>
      <c r="D29" s="56"/>
      <c r="E29" s="56"/>
      <c r="F29" s="119"/>
      <c r="G29" s="48"/>
      <c r="H29" s="48"/>
      <c r="I29" s="48"/>
      <c r="J29" s="48"/>
      <c r="K29" s="48"/>
      <c r="L29" s="48"/>
      <c r="M29" s="48"/>
      <c r="N29" s="64"/>
      <c r="O29" s="65"/>
      <c r="P29" s="64"/>
      <c r="Q29" s="65"/>
      <c r="R29" s="64"/>
      <c r="S29" s="65"/>
      <c r="T29" s="64"/>
      <c r="U29" s="65"/>
      <c r="V29" s="64"/>
      <c r="W29" s="65"/>
      <c r="X29" s="64"/>
      <c r="Y29" s="65"/>
      <c r="Z29" s="61" t="str">
        <f t="shared" si="0"/>
        <v/>
      </c>
      <c r="AA29" s="67"/>
    </row>
    <row r="30" spans="2:27" x14ac:dyDescent="0.25">
      <c r="B30" s="222"/>
      <c r="C30" s="16"/>
      <c r="D30" s="56"/>
      <c r="E30" s="56"/>
      <c r="F30" s="119"/>
      <c r="G30" s="48"/>
      <c r="H30" s="48"/>
      <c r="I30" s="48"/>
      <c r="J30" s="48"/>
      <c r="K30" s="48"/>
      <c r="L30" s="48"/>
      <c r="M30" s="48"/>
      <c r="N30" s="64"/>
      <c r="O30" s="65"/>
      <c r="P30" s="64"/>
      <c r="Q30" s="65"/>
      <c r="R30" s="64"/>
      <c r="S30" s="65"/>
      <c r="T30" s="64"/>
      <c r="U30" s="65"/>
      <c r="V30" s="64"/>
      <c r="W30" s="65"/>
      <c r="X30" s="64"/>
      <c r="Y30" s="65"/>
      <c r="Z30" s="61" t="str">
        <f t="shared" si="0"/>
        <v/>
      </c>
      <c r="AA30" s="67"/>
    </row>
    <row r="31" spans="2:27" x14ac:dyDescent="0.25">
      <c r="B31" s="222"/>
      <c r="C31" s="16"/>
      <c r="D31" s="56"/>
      <c r="E31" s="56"/>
      <c r="F31" s="119"/>
      <c r="G31" s="48"/>
      <c r="H31" s="48"/>
      <c r="I31" s="48"/>
      <c r="J31" s="48"/>
      <c r="K31" s="48"/>
      <c r="L31" s="48"/>
      <c r="M31" s="48"/>
      <c r="N31" s="64"/>
      <c r="O31" s="65"/>
      <c r="P31" s="64"/>
      <c r="Q31" s="65"/>
      <c r="R31" s="64"/>
      <c r="S31" s="65"/>
      <c r="T31" s="64"/>
      <c r="U31" s="65"/>
      <c r="V31" s="64"/>
      <c r="W31" s="65"/>
      <c r="X31" s="64"/>
      <c r="Y31" s="65"/>
      <c r="Z31" s="61" t="str">
        <f t="shared" si="0"/>
        <v/>
      </c>
      <c r="AA31" s="67"/>
    </row>
    <row r="32" spans="2:27" x14ac:dyDescent="0.25">
      <c r="B32" s="222"/>
      <c r="C32" s="16"/>
      <c r="D32" s="56"/>
      <c r="E32" s="56"/>
      <c r="F32" s="119"/>
      <c r="G32" s="48"/>
      <c r="H32" s="48"/>
      <c r="I32" s="48"/>
      <c r="J32" s="48"/>
      <c r="K32" s="48"/>
      <c r="L32" s="48"/>
      <c r="M32" s="48"/>
      <c r="N32" s="64"/>
      <c r="O32" s="65"/>
      <c r="P32" s="64"/>
      <c r="Q32" s="65"/>
      <c r="R32" s="64"/>
      <c r="S32" s="65"/>
      <c r="T32" s="64"/>
      <c r="U32" s="65"/>
      <c r="V32" s="64"/>
      <c r="W32" s="65"/>
      <c r="X32" s="64"/>
      <c r="Y32" s="65"/>
      <c r="Z32" s="61" t="str">
        <f t="shared" si="0"/>
        <v/>
      </c>
      <c r="AA32" s="67"/>
    </row>
    <row r="33" spans="2:27" x14ac:dyDescent="0.25">
      <c r="B33" s="222"/>
      <c r="C33" s="16"/>
      <c r="D33" s="56"/>
      <c r="E33" s="56"/>
      <c r="F33" s="119"/>
      <c r="G33" s="48"/>
      <c r="H33" s="48"/>
      <c r="I33" s="48"/>
      <c r="J33" s="48"/>
      <c r="K33" s="48"/>
      <c r="L33" s="48"/>
      <c r="M33" s="48"/>
      <c r="N33" s="64"/>
      <c r="O33" s="65"/>
      <c r="P33" s="64"/>
      <c r="Q33" s="65"/>
      <c r="R33" s="64"/>
      <c r="S33" s="65"/>
      <c r="T33" s="64"/>
      <c r="U33" s="65"/>
      <c r="V33" s="64"/>
      <c r="W33" s="65"/>
      <c r="X33" s="64"/>
      <c r="Y33" s="65"/>
      <c r="Z33" s="61" t="str">
        <f t="shared" si="0"/>
        <v/>
      </c>
      <c r="AA33" s="67"/>
    </row>
    <row r="34" spans="2:27" x14ac:dyDescent="0.25">
      <c r="B34" s="222"/>
      <c r="C34" s="16"/>
      <c r="D34" s="56"/>
      <c r="E34" s="56"/>
      <c r="F34" s="119"/>
      <c r="G34" s="48"/>
      <c r="H34" s="48"/>
      <c r="I34" s="48"/>
      <c r="J34" s="48"/>
      <c r="K34" s="48"/>
      <c r="L34" s="48"/>
      <c r="M34" s="48"/>
      <c r="N34" s="64"/>
      <c r="O34" s="65"/>
      <c r="P34" s="64"/>
      <c r="Q34" s="65"/>
      <c r="R34" s="64"/>
      <c r="S34" s="65"/>
      <c r="T34" s="64"/>
      <c r="U34" s="65"/>
      <c r="V34" s="64"/>
      <c r="W34" s="65"/>
      <c r="X34" s="64"/>
      <c r="Y34" s="65"/>
      <c r="Z34" s="61" t="str">
        <f t="shared" si="0"/>
        <v/>
      </c>
      <c r="AA34" s="67"/>
    </row>
    <row r="35" spans="2:27" x14ac:dyDescent="0.25">
      <c r="B35" s="222"/>
      <c r="C35" s="16"/>
      <c r="D35" s="56"/>
      <c r="E35" s="56"/>
      <c r="F35" s="119"/>
      <c r="G35" s="48"/>
      <c r="H35" s="48"/>
      <c r="I35" s="48"/>
      <c r="J35" s="48"/>
      <c r="K35" s="48"/>
      <c r="L35" s="48"/>
      <c r="M35" s="48"/>
      <c r="N35" s="64"/>
      <c r="O35" s="65"/>
      <c r="P35" s="64"/>
      <c r="Q35" s="65"/>
      <c r="R35" s="64"/>
      <c r="S35" s="65"/>
      <c r="T35" s="64"/>
      <c r="U35" s="65"/>
      <c r="V35" s="64"/>
      <c r="W35" s="65"/>
      <c r="X35" s="64"/>
      <c r="Y35" s="65"/>
      <c r="Z35" s="61" t="str">
        <f t="shared" si="0"/>
        <v/>
      </c>
      <c r="AA35" s="67"/>
    </row>
    <row r="36" spans="2:27" x14ac:dyDescent="0.25">
      <c r="B36" s="222"/>
      <c r="C36" s="16"/>
      <c r="D36" s="56"/>
      <c r="E36" s="56"/>
      <c r="F36" s="119"/>
      <c r="G36" s="48"/>
      <c r="H36" s="48"/>
      <c r="I36" s="48"/>
      <c r="J36" s="48"/>
      <c r="K36" s="48"/>
      <c r="L36" s="48"/>
      <c r="M36" s="48"/>
      <c r="N36" s="64"/>
      <c r="O36" s="65"/>
      <c r="P36" s="64"/>
      <c r="Q36" s="65"/>
      <c r="R36" s="64"/>
      <c r="S36" s="65"/>
      <c r="T36" s="64"/>
      <c r="U36" s="65"/>
      <c r="V36" s="64"/>
      <c r="W36" s="65"/>
      <c r="X36" s="64"/>
      <c r="Y36" s="65"/>
      <c r="Z36" s="61" t="str">
        <f t="shared" si="0"/>
        <v/>
      </c>
      <c r="AA36" s="67"/>
    </row>
    <row r="37" spans="2:27" x14ac:dyDescent="0.25">
      <c r="B37" s="222"/>
      <c r="C37" s="16"/>
      <c r="D37" s="56"/>
      <c r="E37" s="56"/>
      <c r="F37" s="119"/>
      <c r="G37" s="48"/>
      <c r="H37" s="48"/>
      <c r="I37" s="48"/>
      <c r="J37" s="48"/>
      <c r="K37" s="48"/>
      <c r="L37" s="48"/>
      <c r="M37" s="48"/>
      <c r="N37" s="64"/>
      <c r="O37" s="65"/>
      <c r="P37" s="64"/>
      <c r="Q37" s="65"/>
      <c r="R37" s="64"/>
      <c r="S37" s="65"/>
      <c r="T37" s="64"/>
      <c r="U37" s="65"/>
      <c r="V37" s="64"/>
      <c r="W37" s="65"/>
      <c r="X37" s="64"/>
      <c r="Y37" s="65"/>
      <c r="Z37" s="61" t="str">
        <f t="shared" si="0"/>
        <v/>
      </c>
      <c r="AA37" s="67"/>
    </row>
    <row r="38" spans="2:27" x14ac:dyDescent="0.25">
      <c r="B38" s="222"/>
      <c r="C38" s="16"/>
      <c r="D38" s="56"/>
      <c r="E38" s="56"/>
      <c r="F38" s="119"/>
      <c r="G38" s="48"/>
      <c r="H38" s="48"/>
      <c r="I38" s="48"/>
      <c r="J38" s="48"/>
      <c r="K38" s="48"/>
      <c r="L38" s="48"/>
      <c r="M38" s="48"/>
      <c r="N38" s="64"/>
      <c r="O38" s="65"/>
      <c r="P38" s="64"/>
      <c r="Q38" s="65"/>
      <c r="R38" s="64"/>
      <c r="S38" s="65"/>
      <c r="T38" s="64"/>
      <c r="U38" s="65"/>
      <c r="V38" s="64"/>
      <c r="W38" s="65"/>
      <c r="X38" s="64"/>
      <c r="Y38" s="65"/>
      <c r="Z38" s="61" t="str">
        <f t="shared" si="0"/>
        <v/>
      </c>
      <c r="AA38" s="67"/>
    </row>
    <row r="39" spans="2:27" x14ac:dyDescent="0.25">
      <c r="B39" s="222"/>
      <c r="C39" s="16"/>
      <c r="D39" s="56"/>
      <c r="E39" s="56"/>
      <c r="F39" s="119"/>
      <c r="G39" s="48"/>
      <c r="H39" s="48"/>
      <c r="I39" s="48"/>
      <c r="J39" s="48"/>
      <c r="K39" s="48"/>
      <c r="L39" s="48"/>
      <c r="M39" s="48"/>
      <c r="N39" s="64"/>
      <c r="O39" s="65"/>
      <c r="P39" s="64"/>
      <c r="Q39" s="65"/>
      <c r="R39" s="64"/>
      <c r="S39" s="65"/>
      <c r="T39" s="64"/>
      <c r="U39" s="65"/>
      <c r="V39" s="64"/>
      <c r="W39" s="65"/>
      <c r="X39" s="64"/>
      <c r="Y39" s="65"/>
      <c r="Z39" s="61" t="str">
        <f t="shared" si="0"/>
        <v/>
      </c>
      <c r="AA39" s="67"/>
    </row>
    <row r="40" spans="2:27" x14ac:dyDescent="0.25">
      <c r="B40" s="222"/>
      <c r="C40" s="16"/>
      <c r="D40" s="56"/>
      <c r="E40" s="56"/>
      <c r="F40" s="119"/>
      <c r="G40" s="48"/>
      <c r="H40" s="48"/>
      <c r="I40" s="48"/>
      <c r="J40" s="48"/>
      <c r="K40" s="48"/>
      <c r="L40" s="48"/>
      <c r="M40" s="48"/>
      <c r="N40" s="64"/>
      <c r="O40" s="65"/>
      <c r="P40" s="64"/>
      <c r="Q40" s="65"/>
      <c r="R40" s="64"/>
      <c r="S40" s="65"/>
      <c r="T40" s="64"/>
      <c r="U40" s="65"/>
      <c r="V40" s="64"/>
      <c r="W40" s="65"/>
      <c r="X40" s="64"/>
      <c r="Y40" s="65"/>
      <c r="Z40" s="61" t="str">
        <f t="shared" si="0"/>
        <v/>
      </c>
      <c r="AA40" s="67"/>
    </row>
    <row r="41" spans="2:27" x14ac:dyDescent="0.25">
      <c r="B41" s="222"/>
      <c r="C41" s="16"/>
      <c r="D41" s="56"/>
      <c r="E41" s="56"/>
      <c r="F41" s="119"/>
      <c r="G41" s="48"/>
      <c r="H41" s="48"/>
      <c r="I41" s="48"/>
      <c r="J41" s="48"/>
      <c r="K41" s="48"/>
      <c r="L41" s="48"/>
      <c r="M41" s="48"/>
      <c r="N41" s="64"/>
      <c r="O41" s="65"/>
      <c r="P41" s="64"/>
      <c r="Q41" s="65"/>
      <c r="R41" s="64"/>
      <c r="S41" s="65"/>
      <c r="T41" s="64"/>
      <c r="U41" s="65"/>
      <c r="V41" s="64"/>
      <c r="W41" s="65"/>
      <c r="X41" s="64"/>
      <c r="Y41" s="65"/>
      <c r="Z41" s="61" t="str">
        <f t="shared" si="0"/>
        <v/>
      </c>
      <c r="AA41" s="67"/>
    </row>
    <row r="42" spans="2:27" x14ac:dyDescent="0.25">
      <c r="B42" s="222"/>
      <c r="C42" s="16"/>
      <c r="D42" s="56"/>
      <c r="E42" s="56"/>
      <c r="F42" s="119"/>
      <c r="G42" s="48"/>
      <c r="H42" s="48"/>
      <c r="I42" s="48"/>
      <c r="J42" s="48"/>
      <c r="K42" s="48"/>
      <c r="L42" s="48"/>
      <c r="M42" s="48"/>
      <c r="N42" s="64"/>
      <c r="O42" s="65"/>
      <c r="P42" s="64"/>
      <c r="Q42" s="65"/>
      <c r="R42" s="64"/>
      <c r="S42" s="65"/>
      <c r="T42" s="64"/>
      <c r="U42" s="65"/>
      <c r="V42" s="64"/>
      <c r="W42" s="65"/>
      <c r="X42" s="64"/>
      <c r="Y42" s="65"/>
      <c r="Z42" s="61" t="str">
        <f t="shared" si="0"/>
        <v/>
      </c>
      <c r="AA42" s="67"/>
    </row>
    <row r="43" spans="2:27" x14ac:dyDescent="0.25">
      <c r="B43" s="222"/>
      <c r="C43" s="16"/>
      <c r="D43" s="56"/>
      <c r="E43" s="56"/>
      <c r="F43" s="119"/>
      <c r="G43" s="48"/>
      <c r="H43" s="48"/>
      <c r="I43" s="48"/>
      <c r="J43" s="48"/>
      <c r="K43" s="48"/>
      <c r="L43" s="48"/>
      <c r="M43" s="48"/>
      <c r="N43" s="64"/>
      <c r="O43" s="65"/>
      <c r="P43" s="64"/>
      <c r="Q43" s="65"/>
      <c r="R43" s="64"/>
      <c r="S43" s="65"/>
      <c r="T43" s="64"/>
      <c r="U43" s="65"/>
      <c r="V43" s="64"/>
      <c r="W43" s="65"/>
      <c r="X43" s="64"/>
      <c r="Y43" s="65"/>
      <c r="Z43" s="61" t="str">
        <f t="shared" si="0"/>
        <v/>
      </c>
      <c r="AA43" s="67"/>
    </row>
    <row r="44" spans="2:27" x14ac:dyDescent="0.25">
      <c r="B44" s="222"/>
      <c r="C44" s="16"/>
      <c r="D44" s="56"/>
      <c r="E44" s="56"/>
      <c r="F44" s="119"/>
      <c r="G44" s="48"/>
      <c r="H44" s="48"/>
      <c r="I44" s="48"/>
      <c r="J44" s="48"/>
      <c r="K44" s="48"/>
      <c r="L44" s="48"/>
      <c r="M44" s="48"/>
      <c r="N44" s="64"/>
      <c r="O44" s="65"/>
      <c r="P44" s="64"/>
      <c r="Q44" s="65"/>
      <c r="R44" s="64"/>
      <c r="S44" s="65"/>
      <c r="T44" s="64"/>
      <c r="U44" s="65"/>
      <c r="V44" s="64"/>
      <c r="W44" s="65"/>
      <c r="X44" s="64"/>
      <c r="Y44" s="65"/>
      <c r="Z44" s="61" t="str">
        <f t="shared" si="0"/>
        <v/>
      </c>
      <c r="AA44" s="67"/>
    </row>
    <row r="45" spans="2:27" x14ac:dyDescent="0.25">
      <c r="B45" s="222"/>
      <c r="C45" s="16"/>
      <c r="D45" s="56"/>
      <c r="E45" s="56"/>
      <c r="F45" s="119"/>
      <c r="G45" s="48"/>
      <c r="H45" s="48"/>
      <c r="I45" s="48"/>
      <c r="J45" s="48"/>
      <c r="K45" s="48"/>
      <c r="L45" s="48"/>
      <c r="M45" s="48"/>
      <c r="N45" s="64"/>
      <c r="O45" s="65"/>
      <c r="P45" s="64"/>
      <c r="Q45" s="65"/>
      <c r="R45" s="64"/>
      <c r="S45" s="65"/>
      <c r="T45" s="64"/>
      <c r="U45" s="65"/>
      <c r="V45" s="64"/>
      <c r="W45" s="65"/>
      <c r="X45" s="64"/>
      <c r="Y45" s="65"/>
      <c r="Z45" s="61" t="str">
        <f t="shared" si="0"/>
        <v/>
      </c>
      <c r="AA45" s="67"/>
    </row>
    <row r="46" spans="2:27" x14ac:dyDescent="0.25">
      <c r="B46" s="223"/>
      <c r="C46" s="16"/>
      <c r="D46" s="56"/>
      <c r="E46" s="56"/>
      <c r="F46" s="119"/>
      <c r="G46" s="48"/>
      <c r="H46" s="48"/>
      <c r="I46" s="48"/>
      <c r="J46" s="48"/>
      <c r="K46" s="48"/>
      <c r="L46" s="48"/>
      <c r="M46" s="48"/>
      <c r="N46" s="64"/>
      <c r="O46" s="65"/>
      <c r="P46" s="64"/>
      <c r="Q46" s="65"/>
      <c r="R46" s="64"/>
      <c r="S46" s="65"/>
      <c r="T46" s="64"/>
      <c r="U46" s="65"/>
      <c r="V46" s="64"/>
      <c r="W46" s="65"/>
      <c r="X46" s="64"/>
      <c r="Y46" s="65"/>
      <c r="Z46" s="61" t="str">
        <f t="shared" si="0"/>
        <v/>
      </c>
      <c r="AA46" s="67"/>
    </row>
    <row r="47" spans="2:27" ht="22.9" customHeight="1" x14ac:dyDescent="0.25">
      <c r="B47" s="113" t="s">
        <v>308</v>
      </c>
      <c r="C47" s="34"/>
      <c r="D47" s="34"/>
      <c r="E47" s="34"/>
      <c r="F47" s="34"/>
      <c r="G47" s="34"/>
      <c r="H47" s="34"/>
      <c r="I47" s="34"/>
      <c r="J47" s="34"/>
      <c r="K47" s="34"/>
      <c r="L47" s="34"/>
      <c r="M47" s="35"/>
      <c r="N47" s="61">
        <f>SUM(N16:N46)</f>
        <v>0</v>
      </c>
      <c r="O47" s="66">
        <f>SUM(O16:O46)</f>
        <v>0</v>
      </c>
      <c r="P47" s="61">
        <f>SUM(P16:P46)</f>
        <v>0</v>
      </c>
      <c r="Q47" s="66">
        <f t="shared" ref="Q47:AA47" si="1">SUM(Q16:Q46)</f>
        <v>0</v>
      </c>
      <c r="R47" s="61">
        <f>SUM(R16:R46)</f>
        <v>0</v>
      </c>
      <c r="S47" s="66">
        <f t="shared" si="1"/>
        <v>0</v>
      </c>
      <c r="T47" s="61">
        <f t="shared" si="1"/>
        <v>0</v>
      </c>
      <c r="U47" s="66">
        <f t="shared" si="1"/>
        <v>0</v>
      </c>
      <c r="V47" s="61">
        <f t="shared" si="1"/>
        <v>0</v>
      </c>
      <c r="W47" s="66">
        <f t="shared" si="1"/>
        <v>0</v>
      </c>
      <c r="X47" s="61">
        <f t="shared" si="1"/>
        <v>0</v>
      </c>
      <c r="Y47" s="66">
        <f t="shared" si="1"/>
        <v>0</v>
      </c>
      <c r="Z47" s="61">
        <f t="shared" si="1"/>
        <v>0</v>
      </c>
      <c r="AA47" s="66">
        <f t="shared" si="1"/>
        <v>0</v>
      </c>
    </row>
    <row r="48" spans="2:27" s="6" customFormat="1" ht="15" customHeight="1" x14ac:dyDescent="0.25">
      <c r="B48" s="114"/>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x14ac:dyDescent="0.25">
      <c r="B49" s="221" t="s">
        <v>301</v>
      </c>
      <c r="C49" s="16"/>
      <c r="D49" s="56"/>
      <c r="E49" s="56"/>
      <c r="F49" s="119"/>
      <c r="G49" s="48"/>
      <c r="H49" s="48"/>
      <c r="I49" s="48"/>
      <c r="J49" s="48"/>
      <c r="K49" s="48"/>
      <c r="L49" s="48"/>
      <c r="M49" s="48"/>
      <c r="N49" s="64"/>
      <c r="O49" s="65"/>
      <c r="P49" s="64"/>
      <c r="Q49" s="65"/>
      <c r="R49" s="64"/>
      <c r="S49" s="65"/>
      <c r="T49" s="64"/>
      <c r="U49" s="65"/>
      <c r="V49" s="64"/>
      <c r="W49" s="65"/>
      <c r="X49" s="64"/>
      <c r="Y49" s="65"/>
      <c r="Z49" s="61" t="str">
        <f t="shared" ref="Z49:Z57" si="2">IF(SUM(N49,P49,R49,T49,V49,X49)=0,"",SUM(N49,P49,R49,T49,V49,X49))</f>
        <v/>
      </c>
      <c r="AA49" s="67"/>
    </row>
    <row r="50" spans="2:27" x14ac:dyDescent="0.25">
      <c r="B50" s="222"/>
      <c r="C50" s="16"/>
      <c r="D50" s="56"/>
      <c r="E50" s="56"/>
      <c r="F50" s="119"/>
      <c r="G50" s="48"/>
      <c r="H50" s="48"/>
      <c r="I50" s="48"/>
      <c r="J50" s="48"/>
      <c r="K50" s="48"/>
      <c r="L50" s="48"/>
      <c r="M50" s="48"/>
      <c r="N50" s="64"/>
      <c r="O50" s="65"/>
      <c r="P50" s="64"/>
      <c r="Q50" s="65"/>
      <c r="R50" s="64"/>
      <c r="S50" s="65"/>
      <c r="T50" s="64"/>
      <c r="U50" s="65"/>
      <c r="V50" s="64"/>
      <c r="W50" s="65"/>
      <c r="X50" s="64"/>
      <c r="Y50" s="65"/>
      <c r="Z50" s="61" t="str">
        <f t="shared" si="2"/>
        <v/>
      </c>
      <c r="AA50" s="67"/>
    </row>
    <row r="51" spans="2:27" x14ac:dyDescent="0.25">
      <c r="B51" s="222"/>
      <c r="C51" s="16"/>
      <c r="D51" s="56"/>
      <c r="E51" s="56"/>
      <c r="F51" s="119"/>
      <c r="G51" s="48"/>
      <c r="H51" s="48"/>
      <c r="I51" s="48"/>
      <c r="J51" s="48"/>
      <c r="K51" s="48"/>
      <c r="L51" s="48"/>
      <c r="M51" s="48"/>
      <c r="N51" s="64"/>
      <c r="O51" s="65"/>
      <c r="P51" s="64"/>
      <c r="Q51" s="65"/>
      <c r="R51" s="64"/>
      <c r="S51" s="65"/>
      <c r="T51" s="64"/>
      <c r="U51" s="65"/>
      <c r="V51" s="64"/>
      <c r="W51" s="65"/>
      <c r="X51" s="64"/>
      <c r="Y51" s="65"/>
      <c r="Z51" s="61" t="str">
        <f t="shared" si="2"/>
        <v/>
      </c>
      <c r="AA51" s="67"/>
    </row>
    <row r="52" spans="2:27" x14ac:dyDescent="0.25">
      <c r="B52" s="222"/>
      <c r="C52" s="16"/>
      <c r="D52" s="56"/>
      <c r="E52" s="56"/>
      <c r="F52" s="119"/>
      <c r="G52" s="48"/>
      <c r="H52" s="48"/>
      <c r="I52" s="48"/>
      <c r="J52" s="48"/>
      <c r="K52" s="48"/>
      <c r="L52" s="48"/>
      <c r="M52" s="48"/>
      <c r="N52" s="64"/>
      <c r="O52" s="65"/>
      <c r="P52" s="64"/>
      <c r="Q52" s="65"/>
      <c r="R52" s="64"/>
      <c r="S52" s="65"/>
      <c r="T52" s="64"/>
      <c r="U52" s="65"/>
      <c r="V52" s="64"/>
      <c r="W52" s="65"/>
      <c r="X52" s="64"/>
      <c r="Y52" s="65"/>
      <c r="Z52" s="61" t="str">
        <f t="shared" si="2"/>
        <v/>
      </c>
      <c r="AA52" s="67"/>
    </row>
    <row r="53" spans="2:27" x14ac:dyDescent="0.25">
      <c r="B53" s="222"/>
      <c r="C53" s="16"/>
      <c r="D53" s="56"/>
      <c r="E53" s="56"/>
      <c r="F53" s="119"/>
      <c r="G53" s="48"/>
      <c r="H53" s="48"/>
      <c r="I53" s="48"/>
      <c r="J53" s="48"/>
      <c r="K53" s="48"/>
      <c r="L53" s="48"/>
      <c r="M53" s="48"/>
      <c r="N53" s="64"/>
      <c r="O53" s="65"/>
      <c r="P53" s="64"/>
      <c r="Q53" s="65"/>
      <c r="R53" s="64"/>
      <c r="S53" s="65"/>
      <c r="T53" s="64"/>
      <c r="U53" s="65"/>
      <c r="V53" s="64"/>
      <c r="W53" s="65"/>
      <c r="X53" s="64"/>
      <c r="Y53" s="65"/>
      <c r="Z53" s="61" t="str">
        <f t="shared" si="2"/>
        <v/>
      </c>
      <c r="AA53" s="67"/>
    </row>
    <row r="54" spans="2:27" x14ac:dyDescent="0.25">
      <c r="B54" s="222"/>
      <c r="C54" s="16"/>
      <c r="D54" s="56"/>
      <c r="E54" s="56"/>
      <c r="F54" s="119"/>
      <c r="G54" s="48"/>
      <c r="H54" s="48"/>
      <c r="I54" s="48"/>
      <c r="J54" s="48"/>
      <c r="K54" s="48"/>
      <c r="L54" s="48"/>
      <c r="M54" s="48"/>
      <c r="N54" s="64"/>
      <c r="O54" s="65"/>
      <c r="P54" s="64"/>
      <c r="Q54" s="65"/>
      <c r="R54" s="64"/>
      <c r="S54" s="65"/>
      <c r="T54" s="64"/>
      <c r="U54" s="65"/>
      <c r="V54" s="64"/>
      <c r="W54" s="65"/>
      <c r="X54" s="64"/>
      <c r="Y54" s="65"/>
      <c r="Z54" s="61" t="str">
        <f t="shared" si="2"/>
        <v/>
      </c>
      <c r="AA54" s="67"/>
    </row>
    <row r="55" spans="2:27" x14ac:dyDescent="0.25">
      <c r="B55" s="222"/>
      <c r="C55" s="16"/>
      <c r="D55" s="56"/>
      <c r="E55" s="56"/>
      <c r="F55" s="119"/>
      <c r="G55" s="48"/>
      <c r="H55" s="48"/>
      <c r="I55" s="48"/>
      <c r="J55" s="48"/>
      <c r="K55" s="48"/>
      <c r="L55" s="48"/>
      <c r="M55" s="48"/>
      <c r="N55" s="64"/>
      <c r="O55" s="65"/>
      <c r="P55" s="64"/>
      <c r="Q55" s="65"/>
      <c r="R55" s="64"/>
      <c r="S55" s="65"/>
      <c r="T55" s="64"/>
      <c r="U55" s="65"/>
      <c r="V55" s="64"/>
      <c r="W55" s="65"/>
      <c r="X55" s="64"/>
      <c r="Y55" s="65"/>
      <c r="Z55" s="61" t="str">
        <f t="shared" si="2"/>
        <v/>
      </c>
      <c r="AA55" s="67"/>
    </row>
    <row r="56" spans="2:27" x14ac:dyDescent="0.25">
      <c r="B56" s="222"/>
      <c r="C56" s="16"/>
      <c r="D56" s="56"/>
      <c r="E56" s="56"/>
      <c r="F56" s="119"/>
      <c r="G56" s="48"/>
      <c r="H56" s="48"/>
      <c r="I56" s="48"/>
      <c r="J56" s="48"/>
      <c r="K56" s="48"/>
      <c r="L56" s="48"/>
      <c r="M56" s="48"/>
      <c r="N56" s="64"/>
      <c r="O56" s="65"/>
      <c r="P56" s="64"/>
      <c r="Q56" s="65"/>
      <c r="R56" s="64"/>
      <c r="S56" s="65"/>
      <c r="T56" s="64"/>
      <c r="U56" s="65"/>
      <c r="V56" s="64"/>
      <c r="W56" s="65"/>
      <c r="X56" s="64"/>
      <c r="Y56" s="65"/>
      <c r="Z56" s="61" t="str">
        <f t="shared" si="2"/>
        <v/>
      </c>
      <c r="AA56" s="67"/>
    </row>
    <row r="57" spans="2:27" x14ac:dyDescent="0.25">
      <c r="B57" s="223"/>
      <c r="C57" s="16"/>
      <c r="D57" s="56"/>
      <c r="E57" s="56"/>
      <c r="F57" s="119"/>
      <c r="G57" s="48"/>
      <c r="H57" s="48"/>
      <c r="I57" s="48"/>
      <c r="J57" s="48"/>
      <c r="K57" s="48"/>
      <c r="L57" s="48"/>
      <c r="M57" s="48"/>
      <c r="N57" s="64"/>
      <c r="O57" s="65"/>
      <c r="P57" s="64"/>
      <c r="Q57" s="65"/>
      <c r="R57" s="64"/>
      <c r="S57" s="65"/>
      <c r="T57" s="64"/>
      <c r="U57" s="65"/>
      <c r="V57" s="64"/>
      <c r="W57" s="65"/>
      <c r="X57" s="64"/>
      <c r="Y57" s="65"/>
      <c r="Z57" s="61" t="str">
        <f t="shared" si="2"/>
        <v/>
      </c>
      <c r="AA57" s="67"/>
    </row>
    <row r="58" spans="2:27" ht="22.9" customHeight="1" x14ac:dyDescent="0.25">
      <c r="B58" s="218" t="s">
        <v>309</v>
      </c>
      <c r="C58" s="219"/>
      <c r="D58" s="219"/>
      <c r="E58" s="219"/>
      <c r="F58" s="219"/>
      <c r="G58" s="219"/>
      <c r="H58" s="219"/>
      <c r="I58" s="219"/>
      <c r="J58" s="219"/>
      <c r="K58" s="219"/>
      <c r="L58" s="219"/>
      <c r="M58" s="220"/>
      <c r="N58" s="61">
        <f t="shared" ref="N58:AA58" si="3">SUM(N49:N57)</f>
        <v>0</v>
      </c>
      <c r="O58" s="66">
        <f t="shared" si="3"/>
        <v>0</v>
      </c>
      <c r="P58" s="61">
        <f t="shared" si="3"/>
        <v>0</v>
      </c>
      <c r="Q58" s="66">
        <f t="shared" si="3"/>
        <v>0</v>
      </c>
      <c r="R58" s="61">
        <f t="shared" si="3"/>
        <v>0</v>
      </c>
      <c r="S58" s="66">
        <f t="shared" si="3"/>
        <v>0</v>
      </c>
      <c r="T58" s="61">
        <f t="shared" si="3"/>
        <v>0</v>
      </c>
      <c r="U58" s="66">
        <f t="shared" si="3"/>
        <v>0</v>
      </c>
      <c r="V58" s="61">
        <f t="shared" si="3"/>
        <v>0</v>
      </c>
      <c r="W58" s="66">
        <f t="shared" si="3"/>
        <v>0</v>
      </c>
      <c r="X58" s="61">
        <f t="shared" si="3"/>
        <v>0</v>
      </c>
      <c r="Y58" s="66">
        <f t="shared" si="3"/>
        <v>0</v>
      </c>
      <c r="Z58" s="61">
        <f t="shared" si="3"/>
        <v>0</v>
      </c>
      <c r="AA58" s="66">
        <f t="shared" si="3"/>
        <v>0</v>
      </c>
    </row>
    <row r="59" spans="2:27" s="6" customFormat="1" ht="15" customHeight="1" x14ac:dyDescent="0.25">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x14ac:dyDescent="0.25">
      <c r="B60" s="224" t="s">
        <v>400</v>
      </c>
      <c r="C60" s="16"/>
      <c r="D60" s="234"/>
      <c r="E60" s="235"/>
      <c r="F60" s="235"/>
      <c r="G60" s="235"/>
      <c r="H60" s="235"/>
      <c r="I60" s="235"/>
      <c r="J60" s="235"/>
      <c r="K60" s="235"/>
      <c r="L60" s="235"/>
      <c r="M60" s="236"/>
      <c r="N60" s="57"/>
      <c r="O60" s="65"/>
      <c r="P60" s="57"/>
      <c r="Q60" s="57"/>
      <c r="R60" s="57"/>
      <c r="S60" s="57"/>
      <c r="T60" s="57"/>
      <c r="U60" s="57"/>
      <c r="V60" s="57"/>
      <c r="W60" s="57"/>
      <c r="X60" s="57"/>
      <c r="Y60" s="57"/>
      <c r="Z60" s="70"/>
      <c r="AA60" s="67"/>
    </row>
    <row r="61" spans="2:27" x14ac:dyDescent="0.25">
      <c r="B61" s="225"/>
      <c r="C61" s="16"/>
      <c r="D61" s="237"/>
      <c r="E61" s="238"/>
      <c r="F61" s="238"/>
      <c r="G61" s="238"/>
      <c r="H61" s="238"/>
      <c r="I61" s="238"/>
      <c r="J61" s="238"/>
      <c r="K61" s="238"/>
      <c r="L61" s="238"/>
      <c r="M61" s="239"/>
      <c r="N61" s="57"/>
      <c r="O61" s="65"/>
      <c r="P61" s="57"/>
      <c r="Q61" s="57"/>
      <c r="R61" s="57"/>
      <c r="S61" s="57"/>
      <c r="T61" s="57"/>
      <c r="U61" s="57"/>
      <c r="V61" s="57"/>
      <c r="W61" s="57"/>
      <c r="X61" s="57"/>
      <c r="Y61" s="57"/>
      <c r="Z61" s="70"/>
      <c r="AA61" s="67"/>
    </row>
    <row r="62" spans="2:27" x14ac:dyDescent="0.25">
      <c r="B62" s="225"/>
      <c r="C62" s="16"/>
      <c r="D62" s="237"/>
      <c r="E62" s="238"/>
      <c r="F62" s="238"/>
      <c r="G62" s="238"/>
      <c r="H62" s="238"/>
      <c r="I62" s="238"/>
      <c r="J62" s="238"/>
      <c r="K62" s="238"/>
      <c r="L62" s="238"/>
      <c r="M62" s="239"/>
      <c r="N62" s="57"/>
      <c r="O62" s="65"/>
      <c r="P62" s="57"/>
      <c r="Q62" s="57"/>
      <c r="R62" s="57"/>
      <c r="S62" s="57"/>
      <c r="T62" s="57"/>
      <c r="U62" s="57"/>
      <c r="V62" s="57"/>
      <c r="W62" s="57"/>
      <c r="X62" s="57"/>
      <c r="Y62" s="57"/>
      <c r="Z62" s="70"/>
      <c r="AA62" s="67"/>
    </row>
    <row r="63" spans="2:27" x14ac:dyDescent="0.25">
      <c r="B63" s="225"/>
      <c r="C63" s="16"/>
      <c r="D63" s="237"/>
      <c r="E63" s="238"/>
      <c r="F63" s="238"/>
      <c r="G63" s="238"/>
      <c r="H63" s="238"/>
      <c r="I63" s="238"/>
      <c r="J63" s="238"/>
      <c r="K63" s="238"/>
      <c r="L63" s="238"/>
      <c r="M63" s="239"/>
      <c r="N63" s="57"/>
      <c r="O63" s="65"/>
      <c r="P63" s="57"/>
      <c r="Q63" s="57"/>
      <c r="R63" s="57"/>
      <c r="S63" s="57"/>
      <c r="T63" s="57"/>
      <c r="U63" s="57"/>
      <c r="V63" s="57"/>
      <c r="W63" s="57"/>
      <c r="X63" s="57"/>
      <c r="Y63" s="57"/>
      <c r="Z63" s="70"/>
      <c r="AA63" s="67"/>
    </row>
    <row r="64" spans="2:27" x14ac:dyDescent="0.25">
      <c r="B64" s="225"/>
      <c r="C64" s="16"/>
      <c r="D64" s="237"/>
      <c r="E64" s="238"/>
      <c r="F64" s="238"/>
      <c r="G64" s="238"/>
      <c r="H64" s="238"/>
      <c r="I64" s="238"/>
      <c r="J64" s="238"/>
      <c r="K64" s="238"/>
      <c r="L64" s="238"/>
      <c r="M64" s="239"/>
      <c r="N64" s="57"/>
      <c r="O64" s="65"/>
      <c r="P64" s="57"/>
      <c r="Q64" s="57"/>
      <c r="R64" s="57"/>
      <c r="S64" s="57"/>
      <c r="T64" s="57"/>
      <c r="U64" s="57"/>
      <c r="V64" s="57"/>
      <c r="W64" s="57"/>
      <c r="X64" s="57"/>
      <c r="Y64" s="57"/>
      <c r="Z64" s="70"/>
      <c r="AA64" s="67"/>
    </row>
    <row r="65" spans="2:27" x14ac:dyDescent="0.25">
      <c r="B65" s="225"/>
      <c r="C65" s="16"/>
      <c r="D65" s="237"/>
      <c r="E65" s="238"/>
      <c r="F65" s="238"/>
      <c r="G65" s="238"/>
      <c r="H65" s="238"/>
      <c r="I65" s="238"/>
      <c r="J65" s="238"/>
      <c r="K65" s="238"/>
      <c r="L65" s="238"/>
      <c r="M65" s="239"/>
      <c r="N65" s="57"/>
      <c r="O65" s="65"/>
      <c r="P65" s="57"/>
      <c r="Q65" s="57"/>
      <c r="R65" s="57"/>
      <c r="S65" s="57"/>
      <c r="T65" s="57"/>
      <c r="U65" s="57"/>
      <c r="V65" s="57"/>
      <c r="W65" s="57"/>
      <c r="X65" s="57"/>
      <c r="Y65" s="57"/>
      <c r="Z65" s="70"/>
      <c r="AA65" s="67"/>
    </row>
    <row r="66" spans="2:27" x14ac:dyDescent="0.25">
      <c r="B66" s="225"/>
      <c r="C66" s="16"/>
      <c r="D66" s="237"/>
      <c r="E66" s="238"/>
      <c r="F66" s="238"/>
      <c r="G66" s="238"/>
      <c r="H66" s="238"/>
      <c r="I66" s="238"/>
      <c r="J66" s="238"/>
      <c r="K66" s="238"/>
      <c r="L66" s="238"/>
      <c r="M66" s="239"/>
      <c r="N66" s="57"/>
      <c r="O66" s="65"/>
      <c r="P66" s="57"/>
      <c r="Q66" s="57"/>
      <c r="R66" s="57"/>
      <c r="S66" s="57"/>
      <c r="T66" s="57"/>
      <c r="U66" s="57"/>
      <c r="V66" s="57"/>
      <c r="W66" s="57"/>
      <c r="X66" s="57"/>
      <c r="Y66" s="57"/>
      <c r="Z66" s="70"/>
      <c r="AA66" s="67"/>
    </row>
    <row r="67" spans="2:27" x14ac:dyDescent="0.25">
      <c r="B67" s="225"/>
      <c r="C67" s="16"/>
      <c r="D67" s="237"/>
      <c r="E67" s="238"/>
      <c r="F67" s="238"/>
      <c r="G67" s="238"/>
      <c r="H67" s="238"/>
      <c r="I67" s="238"/>
      <c r="J67" s="238"/>
      <c r="K67" s="238"/>
      <c r="L67" s="238"/>
      <c r="M67" s="239"/>
      <c r="N67" s="57"/>
      <c r="O67" s="65"/>
      <c r="P67" s="57"/>
      <c r="Q67" s="57"/>
      <c r="R67" s="57"/>
      <c r="S67" s="57"/>
      <c r="T67" s="57"/>
      <c r="U67" s="57"/>
      <c r="V67" s="57"/>
      <c r="W67" s="57"/>
      <c r="X67" s="57"/>
      <c r="Y67" s="57"/>
      <c r="Z67" s="70"/>
      <c r="AA67" s="67"/>
    </row>
    <row r="68" spans="2:27" x14ac:dyDescent="0.25">
      <c r="B68" s="225"/>
      <c r="C68" s="16"/>
      <c r="D68" s="237"/>
      <c r="E68" s="238"/>
      <c r="F68" s="238"/>
      <c r="G68" s="238"/>
      <c r="H68" s="238"/>
      <c r="I68" s="238"/>
      <c r="J68" s="238"/>
      <c r="K68" s="238"/>
      <c r="L68" s="238"/>
      <c r="M68" s="239"/>
      <c r="N68" s="57"/>
      <c r="O68" s="65"/>
      <c r="P68" s="57"/>
      <c r="Q68" s="57"/>
      <c r="R68" s="57"/>
      <c r="S68" s="57"/>
      <c r="T68" s="57"/>
      <c r="U68" s="57"/>
      <c r="V68" s="57"/>
      <c r="W68" s="57"/>
      <c r="X68" s="57"/>
      <c r="Y68" s="57"/>
      <c r="Z68" s="70"/>
      <c r="AA68" s="67"/>
    </row>
    <row r="69" spans="2:27" x14ac:dyDescent="0.25">
      <c r="B69" s="225"/>
      <c r="C69" s="16"/>
      <c r="D69" s="237"/>
      <c r="E69" s="238"/>
      <c r="F69" s="238"/>
      <c r="G69" s="238"/>
      <c r="H69" s="238"/>
      <c r="I69" s="238"/>
      <c r="J69" s="238"/>
      <c r="K69" s="238"/>
      <c r="L69" s="238"/>
      <c r="M69" s="239"/>
      <c r="N69" s="57"/>
      <c r="O69" s="65"/>
      <c r="P69" s="57"/>
      <c r="Q69" s="57"/>
      <c r="R69" s="57"/>
      <c r="S69" s="57"/>
      <c r="T69" s="57"/>
      <c r="U69" s="57"/>
      <c r="V69" s="57"/>
      <c r="W69" s="57"/>
      <c r="X69" s="57"/>
      <c r="Y69" s="57"/>
      <c r="Z69" s="70"/>
      <c r="AA69" s="67"/>
    </row>
    <row r="70" spans="2:27" x14ac:dyDescent="0.25">
      <c r="B70" s="225"/>
      <c r="C70" s="16"/>
      <c r="D70" s="237"/>
      <c r="E70" s="238"/>
      <c r="F70" s="238"/>
      <c r="G70" s="238"/>
      <c r="H70" s="238"/>
      <c r="I70" s="238"/>
      <c r="J70" s="238"/>
      <c r="K70" s="238"/>
      <c r="L70" s="238"/>
      <c r="M70" s="239"/>
      <c r="N70" s="57"/>
      <c r="O70" s="65"/>
      <c r="P70" s="57"/>
      <c r="Q70" s="57"/>
      <c r="R70" s="57"/>
      <c r="S70" s="57"/>
      <c r="T70" s="57"/>
      <c r="U70" s="57"/>
      <c r="V70" s="57"/>
      <c r="W70" s="57"/>
      <c r="X70" s="57"/>
      <c r="Y70" s="57"/>
      <c r="Z70" s="70"/>
      <c r="AA70" s="67"/>
    </row>
    <row r="71" spans="2:27" x14ac:dyDescent="0.25">
      <c r="B71" s="225"/>
      <c r="C71" s="16"/>
      <c r="D71" s="237"/>
      <c r="E71" s="238"/>
      <c r="F71" s="238"/>
      <c r="G71" s="238"/>
      <c r="H71" s="238"/>
      <c r="I71" s="238"/>
      <c r="J71" s="238"/>
      <c r="K71" s="238"/>
      <c r="L71" s="238"/>
      <c r="M71" s="239"/>
      <c r="N71" s="57"/>
      <c r="O71" s="65"/>
      <c r="P71" s="57"/>
      <c r="Q71" s="57"/>
      <c r="R71" s="57"/>
      <c r="S71" s="57"/>
      <c r="T71" s="57"/>
      <c r="U71" s="57"/>
      <c r="V71" s="57"/>
      <c r="W71" s="57"/>
      <c r="X71" s="57"/>
      <c r="Y71" s="57"/>
      <c r="Z71" s="70"/>
      <c r="AA71" s="67"/>
    </row>
    <row r="72" spans="2:27" x14ac:dyDescent="0.25">
      <c r="B72" s="225"/>
      <c r="C72" s="16"/>
      <c r="D72" s="237"/>
      <c r="E72" s="238"/>
      <c r="F72" s="238"/>
      <c r="G72" s="238"/>
      <c r="H72" s="238"/>
      <c r="I72" s="238"/>
      <c r="J72" s="238"/>
      <c r="K72" s="238"/>
      <c r="L72" s="238"/>
      <c r="M72" s="239"/>
      <c r="N72" s="57"/>
      <c r="O72" s="65"/>
      <c r="P72" s="57"/>
      <c r="Q72" s="57"/>
      <c r="R72" s="57"/>
      <c r="S72" s="57"/>
      <c r="T72" s="57"/>
      <c r="U72" s="57"/>
      <c r="V72" s="57"/>
      <c r="W72" s="57"/>
      <c r="X72" s="57"/>
      <c r="Y72" s="57"/>
      <c r="Z72" s="70"/>
      <c r="AA72" s="67"/>
    </row>
    <row r="73" spans="2:27" x14ac:dyDescent="0.25">
      <c r="B73" s="225"/>
      <c r="C73" s="16"/>
      <c r="D73" s="237"/>
      <c r="E73" s="238"/>
      <c r="F73" s="238"/>
      <c r="G73" s="238"/>
      <c r="H73" s="238"/>
      <c r="I73" s="238"/>
      <c r="J73" s="238"/>
      <c r="K73" s="238"/>
      <c r="L73" s="238"/>
      <c r="M73" s="239"/>
      <c r="N73" s="57"/>
      <c r="O73" s="65"/>
      <c r="P73" s="57"/>
      <c r="Q73" s="57"/>
      <c r="R73" s="57"/>
      <c r="S73" s="57"/>
      <c r="T73" s="57"/>
      <c r="U73" s="57"/>
      <c r="V73" s="57"/>
      <c r="W73" s="57"/>
      <c r="X73" s="57"/>
      <c r="Y73" s="57"/>
      <c r="Z73" s="70"/>
      <c r="AA73" s="67"/>
    </row>
    <row r="74" spans="2:27" x14ac:dyDescent="0.25">
      <c r="B74" s="225"/>
      <c r="C74" s="16"/>
      <c r="D74" s="237"/>
      <c r="E74" s="238"/>
      <c r="F74" s="238"/>
      <c r="G74" s="238"/>
      <c r="H74" s="238"/>
      <c r="I74" s="238"/>
      <c r="J74" s="238"/>
      <c r="K74" s="238"/>
      <c r="L74" s="238"/>
      <c r="M74" s="239"/>
      <c r="N74" s="57"/>
      <c r="O74" s="65"/>
      <c r="P74" s="57"/>
      <c r="Q74" s="57"/>
      <c r="R74" s="57"/>
      <c r="S74" s="57"/>
      <c r="T74" s="57"/>
      <c r="U74" s="57"/>
      <c r="V74" s="57"/>
      <c r="W74" s="57"/>
      <c r="X74" s="57"/>
      <c r="Y74" s="57"/>
      <c r="Z74" s="70"/>
      <c r="AA74" s="67"/>
    </row>
    <row r="75" spans="2:27" x14ac:dyDescent="0.25">
      <c r="B75" s="226"/>
      <c r="C75" s="16"/>
      <c r="D75" s="240"/>
      <c r="E75" s="241"/>
      <c r="F75" s="241"/>
      <c r="G75" s="241"/>
      <c r="H75" s="241"/>
      <c r="I75" s="241"/>
      <c r="J75" s="241"/>
      <c r="K75" s="241"/>
      <c r="L75" s="241"/>
      <c r="M75" s="242"/>
      <c r="N75" s="57"/>
      <c r="O75" s="65"/>
      <c r="P75" s="57"/>
      <c r="Q75" s="57"/>
      <c r="R75" s="57"/>
      <c r="S75" s="57"/>
      <c r="T75" s="57"/>
      <c r="U75" s="57"/>
      <c r="V75" s="57"/>
      <c r="W75" s="57"/>
      <c r="X75" s="57"/>
      <c r="Y75" s="57"/>
      <c r="Z75" s="70"/>
      <c r="AA75" s="67"/>
    </row>
    <row r="76" spans="2:27" ht="22.9" customHeight="1" x14ac:dyDescent="0.25">
      <c r="B76" s="227" t="s">
        <v>401</v>
      </c>
      <c r="C76" s="228"/>
      <c r="D76" s="228"/>
      <c r="E76" s="228"/>
      <c r="F76" s="228"/>
      <c r="G76" s="228"/>
      <c r="H76" s="228"/>
      <c r="I76" s="228"/>
      <c r="J76" s="228"/>
      <c r="K76" s="228"/>
      <c r="L76" s="228"/>
      <c r="M76" s="229"/>
      <c r="N76" s="61">
        <f>SUM(N60:N75)</f>
        <v>0</v>
      </c>
      <c r="O76" s="66">
        <f>SUM(O60:O75)</f>
        <v>0</v>
      </c>
      <c r="P76" s="57"/>
      <c r="Q76" s="57"/>
      <c r="R76" s="57"/>
      <c r="S76" s="57"/>
      <c r="T76" s="57"/>
      <c r="U76" s="57"/>
      <c r="V76" s="57"/>
      <c r="W76" s="57"/>
      <c r="X76" s="57"/>
      <c r="Y76" s="57"/>
      <c r="Z76" s="21">
        <f>SUM(Z60:Z75)</f>
        <v>0</v>
      </c>
      <c r="AA76" s="66">
        <f>SUM(AA60:AA75)</f>
        <v>0</v>
      </c>
    </row>
    <row r="77" spans="2:27" ht="22.9" customHeight="1" x14ac:dyDescent="0.25">
      <c r="B77" s="124"/>
      <c r="C77" s="124"/>
      <c r="D77" s="124"/>
      <c r="E77" s="124"/>
      <c r="F77" s="124"/>
      <c r="G77" s="124"/>
      <c r="H77" s="124"/>
      <c r="I77" s="124"/>
      <c r="J77" s="124"/>
      <c r="K77" s="124"/>
      <c r="L77" s="124"/>
      <c r="M77" s="124"/>
      <c r="N77" s="50"/>
      <c r="O77" s="50"/>
      <c r="P77" s="50"/>
      <c r="Q77" s="50"/>
      <c r="R77" s="50"/>
      <c r="S77" s="50"/>
      <c r="T77" s="50"/>
      <c r="U77" s="50"/>
      <c r="V77" s="50"/>
      <c r="W77" s="50"/>
      <c r="X77" s="50"/>
      <c r="Y77" s="50"/>
      <c r="Z77" s="50"/>
      <c r="AA77" s="50"/>
    </row>
    <row r="78" spans="2:27" ht="22.9" customHeight="1" x14ac:dyDescent="0.25">
      <c r="B78" s="227" t="s">
        <v>336</v>
      </c>
      <c r="C78" s="228"/>
      <c r="D78" s="228"/>
      <c r="E78" s="228"/>
      <c r="F78" s="228"/>
      <c r="G78" s="228"/>
      <c r="H78" s="228"/>
      <c r="I78" s="228"/>
      <c r="J78" s="228"/>
      <c r="K78" s="228"/>
      <c r="L78" s="228"/>
      <c r="M78" s="229"/>
      <c r="N78" s="22"/>
      <c r="O78" s="65"/>
      <c r="P78" s="22"/>
      <c r="Q78" s="65"/>
      <c r="R78" s="22"/>
      <c r="S78" s="65"/>
      <c r="T78" s="22"/>
      <c r="U78" s="65"/>
      <c r="V78" s="22"/>
      <c r="W78" s="65"/>
      <c r="X78" s="22"/>
      <c r="Y78" s="65"/>
      <c r="Z78" s="21">
        <f>SUM(N78,P78,R78,T78,V78,X78)</f>
        <v>0</v>
      </c>
      <c r="AA78" s="22"/>
    </row>
    <row r="79" spans="2:27" s="24" customFormat="1" x14ac:dyDescent="0.25">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x14ac:dyDescent="0.25">
      <c r="B80" s="205" t="s">
        <v>310</v>
      </c>
      <c r="C80" s="206"/>
      <c r="D80" s="206"/>
      <c r="E80" s="206"/>
      <c r="F80" s="206"/>
      <c r="G80" s="206"/>
      <c r="H80" s="206"/>
      <c r="I80" s="206"/>
      <c r="J80" s="206"/>
      <c r="K80" s="206"/>
      <c r="L80" s="206"/>
      <c r="M80" s="207"/>
      <c r="N80" s="61">
        <f>N78+N58+N47</f>
        <v>0</v>
      </c>
      <c r="O80" s="66">
        <f>O78+O76+O47+O58</f>
        <v>0</v>
      </c>
      <c r="P80" s="61">
        <f>P78+P58+P47</f>
        <v>0</v>
      </c>
      <c r="Q80" s="66">
        <f>Q78+Q47+Q58</f>
        <v>0</v>
      </c>
      <c r="R80" s="61">
        <f>R78+R58+R47</f>
        <v>0</v>
      </c>
      <c r="S80" s="66">
        <f>S78+S47+S58</f>
        <v>0</v>
      </c>
      <c r="T80" s="61">
        <f>T78+T58+T47</f>
        <v>0</v>
      </c>
      <c r="U80" s="66">
        <f>U78+U47+U58</f>
        <v>0</v>
      </c>
      <c r="V80" s="61">
        <f>V78+V58+V47</f>
        <v>0</v>
      </c>
      <c r="W80" s="66">
        <f>W78+W47+W58</f>
        <v>0</v>
      </c>
      <c r="X80" s="61">
        <f>X78+X58+X47</f>
        <v>0</v>
      </c>
      <c r="Y80" s="66">
        <f>Y78+Y47+Y58</f>
        <v>0</v>
      </c>
      <c r="Z80" s="61">
        <f>Z78+Z58+Z47</f>
        <v>0</v>
      </c>
      <c r="AA80" s="66">
        <f>AA78+AA76+AA47+AA58</f>
        <v>0</v>
      </c>
    </row>
    <row r="82" spans="2:25" ht="23.45" customHeight="1" x14ac:dyDescent="0.25">
      <c r="B82" s="205" t="s">
        <v>354</v>
      </c>
      <c r="C82" s="206"/>
      <c r="D82" s="206"/>
      <c r="E82" s="206"/>
      <c r="F82" s="206"/>
      <c r="G82" s="206"/>
      <c r="H82" s="206"/>
      <c r="I82" s="206"/>
      <c r="J82" s="206"/>
      <c r="K82" s="206"/>
      <c r="L82" s="206"/>
      <c r="M82" s="207"/>
      <c r="O82" s="71" t="str">
        <f>IF('C. CDM Plan Summary'!$N5=0,"",IF((O80-O78)/'C. CDM Plan Summary'!$N5&gt;0.083,"True","False"))</f>
        <v/>
      </c>
      <c r="Q82" s="71" t="str">
        <f>IF('C. CDM Plan Summary'!$N5=0,"",IF((Q80-Q78)/'C. CDM Plan Summary'!$N5&gt;0.083,"True","False"))</f>
        <v/>
      </c>
      <c r="S82" s="71" t="str">
        <f>IF('C. CDM Plan Summary'!$N5=0,"",IF((S80-S78)/'C. CDM Plan Summary'!$N5&gt;0.083,"True","False"))</f>
        <v/>
      </c>
      <c r="U82" s="71" t="str">
        <f>IF('C. CDM Plan Summary'!$N5=0,"",IF((U80-U78)/'C. CDM Plan Summary'!$N5&gt;0.083,"True","False"))</f>
        <v/>
      </c>
      <c r="W82" s="71" t="str">
        <f>IF('C. CDM Plan Summary'!$N5=0,"",IF((W80-W78)/'C. CDM Plan Summary'!$N5&gt;0.083,"True","False"))</f>
        <v/>
      </c>
      <c r="Y82" s="71" t="str">
        <f>IF('C. CDM Plan Summary'!$N5=0,"",IF((Y80-Y78)/'C. CDM Plan Summary'!$N5&gt;0.083,"True","False"))</f>
        <v/>
      </c>
    </row>
    <row r="101" spans="2:7" x14ac:dyDescent="0.25">
      <c r="B101" s="1" t="s">
        <v>20</v>
      </c>
      <c r="C101"/>
      <c r="D101" s="1" t="s">
        <v>22</v>
      </c>
      <c r="E101"/>
      <c r="F101"/>
      <c r="G101"/>
    </row>
    <row r="102" spans="2:7" x14ac:dyDescent="0.25">
      <c r="B102" t="s">
        <v>296</v>
      </c>
      <c r="C102"/>
      <c r="D102" t="s">
        <v>23</v>
      </c>
      <c r="E102"/>
      <c r="F102"/>
      <c r="G102"/>
    </row>
    <row r="103" spans="2:7" x14ac:dyDescent="0.25">
      <c r="B103" t="s">
        <v>297</v>
      </c>
      <c r="C103"/>
      <c r="D103" t="s">
        <v>24</v>
      </c>
      <c r="E103"/>
      <c r="F103"/>
      <c r="G103"/>
    </row>
    <row r="104" spans="2:7" x14ac:dyDescent="0.25">
      <c r="B104"/>
      <c r="C104"/>
      <c r="D104" t="s">
        <v>298</v>
      </c>
      <c r="E104"/>
      <c r="F104"/>
      <c r="G104"/>
    </row>
    <row r="105" spans="2:7" x14ac:dyDescent="0.25">
      <c r="B105" s="1" t="s">
        <v>426</v>
      </c>
      <c r="C105"/>
      <c r="D105"/>
      <c r="E105"/>
      <c r="F105"/>
      <c r="G105"/>
    </row>
    <row r="106" spans="2:7" x14ac:dyDescent="0.25">
      <c r="B106" s="125" t="s">
        <v>427</v>
      </c>
      <c r="D106" s="126"/>
    </row>
    <row r="107" spans="2:7" x14ac:dyDescent="0.25">
      <c r="B107" s="125" t="s">
        <v>269</v>
      </c>
      <c r="D107" s="126"/>
    </row>
    <row r="108" spans="2:7" x14ac:dyDescent="0.25">
      <c r="B108" s="125" t="s">
        <v>263</v>
      </c>
      <c r="D108" s="126"/>
    </row>
    <row r="109" spans="2:7" x14ac:dyDescent="0.25">
      <c r="B109" s="125" t="s">
        <v>262</v>
      </c>
      <c r="D109" s="126"/>
    </row>
    <row r="110" spans="2:7" x14ac:dyDescent="0.25">
      <c r="B110" s="125" t="s">
        <v>424</v>
      </c>
      <c r="D110" s="126"/>
    </row>
    <row r="111" spans="2:7" x14ac:dyDescent="0.25">
      <c r="B111" s="125" t="s">
        <v>438</v>
      </c>
      <c r="D111" s="126"/>
    </row>
    <row r="112" spans="2:7" x14ac:dyDescent="0.25">
      <c r="B112" s="125" t="s">
        <v>271</v>
      </c>
      <c r="D112" s="126"/>
    </row>
    <row r="113" spans="2:4" x14ac:dyDescent="0.25">
      <c r="B113" s="125" t="s">
        <v>420</v>
      </c>
      <c r="D113" s="126"/>
    </row>
    <row r="114" spans="2:4" x14ac:dyDescent="0.25">
      <c r="B114" s="125" t="s">
        <v>423</v>
      </c>
      <c r="D114" s="126"/>
    </row>
    <row r="115" spans="2:4" x14ac:dyDescent="0.25">
      <c r="B115" s="125" t="s">
        <v>416</v>
      </c>
      <c r="D115" s="126"/>
    </row>
    <row r="116" spans="2:4" x14ac:dyDescent="0.25">
      <c r="B116" s="125" t="s">
        <v>437</v>
      </c>
      <c r="D116" s="126"/>
    </row>
    <row r="117" spans="2:4" x14ac:dyDescent="0.25">
      <c r="B117" s="125" t="s">
        <v>112</v>
      </c>
      <c r="D117" s="126"/>
    </row>
    <row r="118" spans="2:4" x14ac:dyDescent="0.25">
      <c r="B118" s="125" t="s">
        <v>439</v>
      </c>
      <c r="D118" s="126"/>
    </row>
    <row r="119" spans="2:4" x14ac:dyDescent="0.25">
      <c r="B119" s="125" t="s">
        <v>428</v>
      </c>
      <c r="D119" s="126"/>
    </row>
    <row r="120" spans="2:4" x14ac:dyDescent="0.25">
      <c r="B120" s="125" t="s">
        <v>422</v>
      </c>
      <c r="D120" s="126"/>
    </row>
    <row r="121" spans="2:4" x14ac:dyDescent="0.25">
      <c r="B121" s="125" t="s">
        <v>425</v>
      </c>
      <c r="D121" s="126"/>
    </row>
    <row r="122" spans="2:4" x14ac:dyDescent="0.25">
      <c r="B122" s="125" t="s">
        <v>421</v>
      </c>
      <c r="D122" s="126"/>
    </row>
    <row r="123" spans="2:4" x14ac:dyDescent="0.25">
      <c r="D123" s="6"/>
    </row>
    <row r="124" spans="2:4" x14ac:dyDescent="0.25">
      <c r="D124" s="6"/>
    </row>
    <row r="125" spans="2:4" x14ac:dyDescent="0.25">
      <c r="D125" s="6"/>
    </row>
    <row r="126" spans="2:4" x14ac:dyDescent="0.25">
      <c r="B126" s="82" t="s">
        <v>417</v>
      </c>
      <c r="D126" s="6"/>
    </row>
    <row r="127" spans="2:4" x14ac:dyDescent="0.25">
      <c r="B127" s="9" t="s">
        <v>415</v>
      </c>
      <c r="D127" s="127"/>
    </row>
    <row r="128" spans="2:4" x14ac:dyDescent="0.25">
      <c r="B128" s="9" t="s">
        <v>418</v>
      </c>
      <c r="D128" s="126"/>
    </row>
    <row r="129" spans="2:4" x14ac:dyDescent="0.25">
      <c r="B129" s="9" t="s">
        <v>450</v>
      </c>
      <c r="D129" s="126"/>
    </row>
    <row r="130" spans="2:4" x14ac:dyDescent="0.25">
      <c r="B130" s="9" t="s">
        <v>266</v>
      </c>
      <c r="D130" s="126"/>
    </row>
    <row r="131" spans="2:4" x14ac:dyDescent="0.25">
      <c r="B131" s="9" t="s">
        <v>295</v>
      </c>
      <c r="D131" s="126"/>
    </row>
    <row r="132" spans="2:4" x14ac:dyDescent="0.25">
      <c r="B132" s="9" t="s">
        <v>428</v>
      </c>
      <c r="D132" s="126"/>
    </row>
    <row r="133" spans="2:4" x14ac:dyDescent="0.25">
      <c r="B133" s="9" t="s">
        <v>419</v>
      </c>
      <c r="D133" s="126"/>
    </row>
    <row r="134" spans="2:4" x14ac:dyDescent="0.25">
      <c r="B134" s="9" t="s">
        <v>448</v>
      </c>
      <c r="D134" s="7"/>
    </row>
    <row r="135" spans="2:4" x14ac:dyDescent="0.25">
      <c r="B135" s="9" t="s">
        <v>449</v>
      </c>
      <c r="D135" s="126"/>
    </row>
    <row r="136" spans="2:4" x14ac:dyDescent="0.25">
      <c r="B136" s="9" t="s">
        <v>429</v>
      </c>
      <c r="D136" s="126"/>
    </row>
    <row r="137" spans="2:4" x14ac:dyDescent="0.25">
      <c r="B137" s="9" t="s">
        <v>264</v>
      </c>
      <c r="D137" s="126"/>
    </row>
    <row r="138" spans="2:4" x14ac:dyDescent="0.25">
      <c r="B138" s="3" t="s">
        <v>522</v>
      </c>
      <c r="D138" s="126"/>
    </row>
  </sheetData>
  <sheetProtection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cfRule type="containsText" dxfId="11" priority="11" operator="containsText" text="TRUE">
      <formula>NOT(ISERROR(SEARCH("TRUE",O82)))</formula>
    </cfRule>
    <cfRule type="containsText" dxfId="10" priority="12" operator="containsText" text="FALSE">
      <formula>NOT(ISERROR(SEARCH("FALSE",O82)))</formula>
    </cfRule>
  </conditionalFormatting>
  <conditionalFormatting sqref="Q82">
    <cfRule type="containsText" dxfId="9" priority="9" operator="containsText" text="TRUE">
      <formula>NOT(ISERROR(SEARCH("TRUE",Q82)))</formula>
    </cfRule>
    <cfRule type="containsText" dxfId="8" priority="10" operator="containsText" text="FALSE">
      <formula>NOT(ISERROR(SEARCH("FALSE",Q82)))</formula>
    </cfRule>
  </conditionalFormatting>
  <conditionalFormatting sqref="S82">
    <cfRule type="containsText" dxfId="7" priority="7" operator="containsText" text="TRUE">
      <formula>NOT(ISERROR(SEARCH("TRUE",S82)))</formula>
    </cfRule>
    <cfRule type="containsText" dxfId="6" priority="8" operator="containsText" text="FALSE">
      <formula>NOT(ISERROR(SEARCH("FALSE",S82)))</formula>
    </cfRule>
  </conditionalFormatting>
  <conditionalFormatting sqref="U82">
    <cfRule type="containsText" dxfId="5" priority="5" operator="containsText" text="TRUE">
      <formula>NOT(ISERROR(SEARCH("TRUE",U82)))</formula>
    </cfRule>
    <cfRule type="containsText" dxfId="4" priority="6" operator="containsText" text="FALSE">
      <formula>NOT(ISERROR(SEARCH("FALSE",U82)))</formula>
    </cfRule>
  </conditionalFormatting>
  <conditionalFormatting sqref="W82">
    <cfRule type="containsText" dxfId="3" priority="3" operator="containsText" text="TRUE">
      <formula>NOT(ISERROR(SEARCH("TRUE",W82)))</formula>
    </cfRule>
    <cfRule type="containsText" dxfId="2" priority="4" operator="containsText" text="FALSE">
      <formula>NOT(ISERROR(SEARCH("FALSE",W82)))</formula>
    </cfRule>
  </conditionalFormatting>
  <conditionalFormatting sqref="Y82">
    <cfRule type="containsText" dxfId="1" priority="1" operator="containsText" text="TRUE">
      <formula>NOT(ISERROR(SEARCH("TRUE",Y82)))</formula>
    </cfRule>
    <cfRule type="containsText" dxfId="0" priority="2" operator="containsText" text="FALSE">
      <formula>NOT(ISERROR(SEARCH("FALSE",Y82)))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Q82 S82 U82 W82 O82 Y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4" header="0.25" footer="0.18"/>
  <pageSetup paperSize="5" scale="33" orientation="landscape" r:id="rId1"/>
  <headerFooter>
    <oddHeader>&amp;L&amp;"Times New Roman,Regular"&amp;12Conservation First Framework LDC Tool Kit&amp;R&amp;"Times New Roman,Regular"&amp;12Final v2 - January 30, 2015</oddHeader>
    <oddFooter>&amp;L&amp;G&amp;C&amp;"Times New Roman,Regular"&amp;12CDM Plan Template&amp;R&amp;"Times New Roman,Regular"&amp;12&amp;A
Page &amp;P of &amp;N</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F190"/>
  <sheetViews>
    <sheetView showGridLines="0" view="pageBreakPreview" zoomScale="80" zoomScaleNormal="80" zoomScaleSheetLayoutView="80" workbookViewId="0"/>
  </sheetViews>
  <sheetFormatPr defaultRowHeight="15" outlineLevelRow="1" x14ac:dyDescent="0.25"/>
  <cols>
    <col min="1" max="1" width="4.28515625" customWidth="1"/>
    <col min="2" max="2" width="4.7109375" customWidth="1"/>
    <col min="3" max="3" width="14.7109375" customWidth="1"/>
    <col min="4" max="4" width="13.5703125" customWidth="1"/>
    <col min="5" max="5" width="12.7109375" customWidth="1"/>
    <col min="6" max="6" width="8" customWidth="1"/>
    <col min="7" max="7" width="11" customWidth="1"/>
    <col min="9" max="9" width="19.42578125" customWidth="1"/>
    <col min="12" max="12" width="16.7109375" customWidth="1"/>
    <col min="15" max="15" width="13.7109375" customWidth="1"/>
    <col min="21" max="21" width="21.140625" customWidth="1"/>
    <col min="22" max="22" width="14.5703125" customWidth="1"/>
    <col min="24" max="24" width="21.28515625" customWidth="1"/>
  </cols>
  <sheetData>
    <row r="1" spans="1:30" ht="35.450000000000003" customHeight="1" x14ac:dyDescent="0.25">
      <c r="A1" s="80" t="s">
        <v>392</v>
      </c>
      <c r="B1" s="292" t="s">
        <v>350</v>
      </c>
      <c r="C1" s="292"/>
      <c r="D1" s="292"/>
      <c r="E1" s="292"/>
      <c r="F1" s="292"/>
      <c r="G1" s="292"/>
      <c r="H1" s="292"/>
      <c r="I1" s="292"/>
      <c r="J1" s="292"/>
      <c r="K1" s="292"/>
      <c r="L1" s="292"/>
    </row>
    <row r="2" spans="1:30" ht="25.9" customHeight="1" x14ac:dyDescent="0.25">
      <c r="A2" s="80"/>
      <c r="B2" s="268" t="s">
        <v>407</v>
      </c>
      <c r="C2" s="269"/>
      <c r="D2" s="269"/>
      <c r="E2" s="269"/>
      <c r="F2" s="269"/>
      <c r="G2" s="269"/>
      <c r="H2" s="269"/>
      <c r="I2" s="269"/>
      <c r="J2" s="269"/>
      <c r="K2" s="269"/>
      <c r="L2" s="269"/>
      <c r="M2" s="269"/>
      <c r="N2" s="269"/>
      <c r="O2" s="270"/>
    </row>
    <row r="3" spans="1:30" ht="49.9" customHeight="1" x14ac:dyDescent="0.25">
      <c r="B3" s="271" t="s">
        <v>498</v>
      </c>
      <c r="C3" s="272"/>
      <c r="D3" s="272"/>
      <c r="E3" s="272"/>
      <c r="F3" s="272"/>
      <c r="G3" s="272"/>
      <c r="H3" s="272"/>
      <c r="I3" s="272"/>
      <c r="J3" s="272"/>
      <c r="K3" s="272"/>
      <c r="L3" s="272"/>
      <c r="M3" s="272"/>
      <c r="N3" s="272"/>
      <c r="O3" s="273"/>
    </row>
    <row r="4" spans="1:30" s="7" customFormat="1" ht="27" customHeight="1" x14ac:dyDescent="0.25">
      <c r="B4" s="31"/>
      <c r="C4" s="31"/>
      <c r="D4" s="31"/>
      <c r="E4" s="31"/>
      <c r="F4" s="31"/>
      <c r="G4" s="31"/>
      <c r="H4" s="31"/>
      <c r="I4" s="31"/>
      <c r="J4" s="31"/>
      <c r="K4" s="31"/>
      <c r="L4" s="31"/>
      <c r="M4" s="31"/>
      <c r="N4" s="31"/>
      <c r="O4" s="31"/>
    </row>
    <row r="5" spans="1:30" ht="23.45" customHeight="1" x14ac:dyDescent="0.25">
      <c r="B5" s="299" t="s">
        <v>342</v>
      </c>
      <c r="C5" s="300"/>
      <c r="D5" s="300"/>
      <c r="E5" s="300"/>
      <c r="F5" s="300"/>
      <c r="G5" s="300"/>
      <c r="H5" s="300"/>
      <c r="I5" s="300"/>
      <c r="J5" s="300"/>
      <c r="K5" s="300"/>
      <c r="L5" s="300"/>
      <c r="M5" s="300"/>
      <c r="N5" s="300"/>
      <c r="O5" s="301"/>
      <c r="Q5" s="268" t="s">
        <v>345</v>
      </c>
      <c r="R5" s="269"/>
      <c r="S5" s="269"/>
      <c r="T5" s="269"/>
      <c r="U5" s="269"/>
      <c r="V5" s="269"/>
      <c r="W5" s="269"/>
      <c r="X5" s="269"/>
      <c r="Y5" s="269"/>
      <c r="Z5" s="269"/>
      <c r="AA5" s="269"/>
      <c r="AB5" s="269"/>
      <c r="AC5" s="269"/>
      <c r="AD5" s="270"/>
    </row>
    <row r="6" spans="1:30" ht="14.45" customHeight="1" x14ac:dyDescent="0.25">
      <c r="B6" s="12" t="s">
        <v>5</v>
      </c>
      <c r="C6" s="283" t="s">
        <v>313</v>
      </c>
      <c r="D6" s="284"/>
      <c r="E6" s="284"/>
      <c r="F6" s="285"/>
      <c r="G6" s="280"/>
      <c r="H6" s="281"/>
      <c r="I6" s="282"/>
      <c r="J6" s="296" t="s">
        <v>408</v>
      </c>
      <c r="K6" s="297"/>
      <c r="L6" s="297"/>
      <c r="M6" s="297"/>
      <c r="N6" s="297"/>
      <c r="O6" s="298"/>
      <c r="Q6" s="115" t="s">
        <v>5</v>
      </c>
      <c r="R6" s="283" t="s">
        <v>313</v>
      </c>
      <c r="S6" s="284"/>
      <c r="T6" s="284"/>
      <c r="U6" s="285"/>
      <c r="V6" s="280"/>
      <c r="W6" s="281"/>
      <c r="X6" s="282"/>
      <c r="Y6" s="286" t="s">
        <v>408</v>
      </c>
      <c r="Z6" s="287"/>
      <c r="AA6" s="287"/>
      <c r="AB6" s="287"/>
      <c r="AC6" s="287"/>
      <c r="AD6" s="288"/>
    </row>
    <row r="7" spans="1:30" ht="14.45" customHeight="1" x14ac:dyDescent="0.25">
      <c r="B7" s="12" t="s">
        <v>6</v>
      </c>
      <c r="C7" s="283" t="s">
        <v>21</v>
      </c>
      <c r="D7" s="284"/>
      <c r="E7" s="284"/>
      <c r="F7" s="285"/>
      <c r="G7" s="280"/>
      <c r="H7" s="281"/>
      <c r="I7" s="282"/>
      <c r="J7" s="296"/>
      <c r="K7" s="297"/>
      <c r="L7" s="297"/>
      <c r="M7" s="297"/>
      <c r="N7" s="297"/>
      <c r="O7" s="298"/>
      <c r="Q7" s="115" t="s">
        <v>6</v>
      </c>
      <c r="R7" s="283" t="s">
        <v>21</v>
      </c>
      <c r="S7" s="284"/>
      <c r="T7" s="284"/>
      <c r="U7" s="285"/>
      <c r="V7" s="280"/>
      <c r="W7" s="281"/>
      <c r="X7" s="282"/>
      <c r="Y7" s="296"/>
      <c r="Z7" s="297"/>
      <c r="AA7" s="297"/>
      <c r="AB7" s="297"/>
      <c r="AC7" s="297"/>
      <c r="AD7" s="298"/>
    </row>
    <row r="8" spans="1:30" ht="29.45" customHeight="1" x14ac:dyDescent="0.25">
      <c r="B8" s="12" t="s">
        <v>6</v>
      </c>
      <c r="C8" s="283" t="s">
        <v>454</v>
      </c>
      <c r="D8" s="284"/>
      <c r="E8" s="284"/>
      <c r="F8" s="285"/>
      <c r="G8" s="293"/>
      <c r="H8" s="294"/>
      <c r="I8" s="295"/>
      <c r="J8" s="296"/>
      <c r="K8" s="297"/>
      <c r="L8" s="297"/>
      <c r="M8" s="297"/>
      <c r="N8" s="297"/>
      <c r="O8" s="298"/>
      <c r="Q8" s="115" t="s">
        <v>6</v>
      </c>
      <c r="R8" s="283" t="s">
        <v>454</v>
      </c>
      <c r="S8" s="284"/>
      <c r="T8" s="284"/>
      <c r="U8" s="285"/>
      <c r="V8" s="293"/>
      <c r="W8" s="294"/>
      <c r="X8" s="295"/>
      <c r="Y8" s="296"/>
      <c r="Z8" s="297"/>
      <c r="AA8" s="297"/>
      <c r="AB8" s="297"/>
      <c r="AC8" s="297"/>
      <c r="AD8" s="298"/>
    </row>
    <row r="9" spans="1:30" ht="14.45" customHeight="1" x14ac:dyDescent="0.25">
      <c r="B9" s="12" t="s">
        <v>7</v>
      </c>
      <c r="C9" s="283" t="s">
        <v>314</v>
      </c>
      <c r="D9" s="284"/>
      <c r="E9" s="284"/>
      <c r="F9" s="285"/>
      <c r="G9" s="280"/>
      <c r="H9" s="281"/>
      <c r="I9" s="282"/>
      <c r="J9" s="280"/>
      <c r="K9" s="281"/>
      <c r="L9" s="282"/>
      <c r="M9" s="280"/>
      <c r="N9" s="281"/>
      <c r="O9" s="282"/>
      <c r="Q9" s="115" t="s">
        <v>7</v>
      </c>
      <c r="R9" s="283" t="s">
        <v>314</v>
      </c>
      <c r="S9" s="284"/>
      <c r="T9" s="284"/>
      <c r="U9" s="285"/>
      <c r="V9" s="280"/>
      <c r="W9" s="281"/>
      <c r="X9" s="282"/>
      <c r="Y9" s="280"/>
      <c r="Z9" s="281"/>
      <c r="AA9" s="282"/>
      <c r="AB9" s="280"/>
      <c r="AC9" s="281"/>
      <c r="AD9" s="282"/>
    </row>
    <row r="10" spans="1:30" ht="22.9" customHeight="1" x14ac:dyDescent="0.25">
      <c r="B10" s="58" t="s">
        <v>8</v>
      </c>
      <c r="C10" s="276" t="s">
        <v>349</v>
      </c>
      <c r="D10" s="277"/>
      <c r="E10" s="277"/>
      <c r="F10" s="188"/>
      <c r="G10" s="280"/>
      <c r="H10" s="281"/>
      <c r="I10" s="282"/>
      <c r="J10" s="280"/>
      <c r="K10" s="281"/>
      <c r="L10" s="282"/>
      <c r="M10" s="280"/>
      <c r="N10" s="281"/>
      <c r="O10" s="282"/>
      <c r="Q10" s="116" t="s">
        <v>8</v>
      </c>
      <c r="R10" s="276" t="s">
        <v>349</v>
      </c>
      <c r="S10" s="277"/>
      <c r="T10" s="277"/>
      <c r="U10" s="188"/>
      <c r="V10" s="280"/>
      <c r="W10" s="281"/>
      <c r="X10" s="282"/>
      <c r="Y10" s="280"/>
      <c r="Z10" s="281"/>
      <c r="AA10" s="282"/>
      <c r="AB10" s="280"/>
      <c r="AC10" s="281"/>
      <c r="AD10" s="282"/>
    </row>
    <row r="11" spans="1:30" ht="22.9" customHeight="1" x14ac:dyDescent="0.25">
      <c r="B11" s="58"/>
      <c r="C11" s="278"/>
      <c r="D11" s="279"/>
      <c r="E11" s="279"/>
      <c r="F11" s="190"/>
      <c r="G11" s="280"/>
      <c r="H11" s="281"/>
      <c r="I11" s="282"/>
      <c r="J11" s="280"/>
      <c r="K11" s="281"/>
      <c r="L11" s="282"/>
      <c r="M11" s="280"/>
      <c r="N11" s="281"/>
      <c r="O11" s="282"/>
      <c r="Q11" s="116"/>
      <c r="R11" s="278"/>
      <c r="S11" s="279"/>
      <c r="T11" s="279"/>
      <c r="U11" s="190"/>
      <c r="V11" s="280"/>
      <c r="W11" s="281"/>
      <c r="X11" s="282"/>
      <c r="Y11" s="280"/>
      <c r="Z11" s="281"/>
      <c r="AA11" s="282"/>
      <c r="AB11" s="280"/>
      <c r="AC11" s="281"/>
      <c r="AD11" s="282"/>
    </row>
    <row r="12" spans="1:30" ht="89.45" customHeight="1" x14ac:dyDescent="0.25">
      <c r="B12" s="12" t="s">
        <v>341</v>
      </c>
      <c r="C12" s="283" t="s">
        <v>348</v>
      </c>
      <c r="D12" s="284"/>
      <c r="E12" s="284"/>
      <c r="F12" s="285"/>
      <c r="G12" s="289"/>
      <c r="H12" s="290"/>
      <c r="I12" s="290"/>
      <c r="J12" s="290"/>
      <c r="K12" s="290"/>
      <c r="L12" s="290"/>
      <c r="M12" s="290"/>
      <c r="N12" s="290"/>
      <c r="O12" s="291"/>
      <c r="Q12" s="115" t="s">
        <v>341</v>
      </c>
      <c r="R12" s="283" t="s">
        <v>348</v>
      </c>
      <c r="S12" s="284"/>
      <c r="T12" s="284"/>
      <c r="U12" s="285"/>
      <c r="V12" s="289"/>
      <c r="W12" s="290"/>
      <c r="X12" s="290"/>
      <c r="Y12" s="290"/>
      <c r="Z12" s="290"/>
      <c r="AA12" s="290"/>
      <c r="AB12" s="290"/>
      <c r="AC12" s="290"/>
      <c r="AD12" s="291"/>
    </row>
    <row r="13" spans="1:30" s="45" customFormat="1" ht="28.9" customHeight="1" x14ac:dyDescent="0.25">
      <c r="B13" s="41"/>
      <c r="C13" s="42"/>
      <c r="D13" s="42"/>
      <c r="E13" s="42"/>
      <c r="F13" s="42"/>
      <c r="G13" s="42"/>
      <c r="H13" s="42"/>
      <c r="I13" s="42"/>
      <c r="J13" s="42"/>
      <c r="K13" s="42"/>
      <c r="L13" s="42"/>
      <c r="M13" s="42"/>
      <c r="N13" s="42"/>
      <c r="O13" s="42"/>
      <c r="Q13" s="42"/>
      <c r="R13" s="42"/>
      <c r="S13" s="42"/>
      <c r="T13" s="42"/>
      <c r="U13" s="42"/>
      <c r="V13" s="42"/>
      <c r="W13" s="42"/>
      <c r="X13" s="42"/>
      <c r="Y13" s="42"/>
      <c r="Z13" s="42"/>
      <c r="AA13" s="42"/>
      <c r="AB13" s="42"/>
      <c r="AC13" s="42"/>
      <c r="AD13" s="43"/>
    </row>
    <row r="14" spans="1:30" ht="23.45" customHeight="1" x14ac:dyDescent="0.25">
      <c r="B14" s="268" t="s">
        <v>343</v>
      </c>
      <c r="C14" s="269"/>
      <c r="D14" s="269"/>
      <c r="E14" s="269"/>
      <c r="F14" s="269"/>
      <c r="G14" s="269"/>
      <c r="H14" s="269"/>
      <c r="I14" s="269"/>
      <c r="J14" s="269"/>
      <c r="K14" s="269"/>
      <c r="L14" s="269"/>
      <c r="M14" s="269"/>
      <c r="N14" s="269"/>
      <c r="O14" s="270"/>
      <c r="Q14" s="268" t="s">
        <v>344</v>
      </c>
      <c r="R14" s="269"/>
      <c r="S14" s="269"/>
      <c r="T14" s="269"/>
      <c r="U14" s="269"/>
      <c r="V14" s="269"/>
      <c r="W14" s="269"/>
      <c r="X14" s="269"/>
      <c r="Y14" s="269"/>
      <c r="Z14" s="269"/>
      <c r="AA14" s="269"/>
      <c r="AB14" s="269"/>
      <c r="AC14" s="269"/>
      <c r="AD14" s="270"/>
    </row>
    <row r="15" spans="1:30" ht="14.45" customHeight="1" x14ac:dyDescent="0.25">
      <c r="B15" s="115" t="s">
        <v>5</v>
      </c>
      <c r="C15" s="283" t="s">
        <v>313</v>
      </c>
      <c r="D15" s="284"/>
      <c r="E15" s="284"/>
      <c r="F15" s="285"/>
      <c r="G15" s="280"/>
      <c r="H15" s="281"/>
      <c r="I15" s="282"/>
      <c r="J15" s="286" t="s">
        <v>408</v>
      </c>
      <c r="K15" s="287"/>
      <c r="L15" s="287"/>
      <c r="M15" s="287"/>
      <c r="N15" s="287"/>
      <c r="O15" s="288"/>
      <c r="Q15" s="115" t="s">
        <v>5</v>
      </c>
      <c r="R15" s="283" t="s">
        <v>313</v>
      </c>
      <c r="S15" s="284"/>
      <c r="T15" s="284"/>
      <c r="U15" s="285"/>
      <c r="V15" s="280"/>
      <c r="W15" s="281"/>
      <c r="X15" s="282"/>
      <c r="Y15" s="286" t="s">
        <v>408</v>
      </c>
      <c r="Z15" s="287"/>
      <c r="AA15" s="287"/>
      <c r="AB15" s="287"/>
      <c r="AC15" s="287"/>
      <c r="AD15" s="288"/>
    </row>
    <row r="16" spans="1:30" ht="14.45" customHeight="1" x14ac:dyDescent="0.25">
      <c r="B16" s="115" t="s">
        <v>6</v>
      </c>
      <c r="C16" s="283" t="s">
        <v>21</v>
      </c>
      <c r="D16" s="284"/>
      <c r="E16" s="284"/>
      <c r="F16" s="285"/>
      <c r="G16" s="280"/>
      <c r="H16" s="281"/>
      <c r="I16" s="282"/>
      <c r="J16" s="296"/>
      <c r="K16" s="297"/>
      <c r="L16" s="297"/>
      <c r="M16" s="297"/>
      <c r="N16" s="297"/>
      <c r="O16" s="298"/>
      <c r="Q16" s="115" t="s">
        <v>6</v>
      </c>
      <c r="R16" s="283" t="s">
        <v>21</v>
      </c>
      <c r="S16" s="284"/>
      <c r="T16" s="284"/>
      <c r="U16" s="285"/>
      <c r="V16" s="280"/>
      <c r="W16" s="281"/>
      <c r="X16" s="282"/>
      <c r="Y16" s="296"/>
      <c r="Z16" s="297"/>
      <c r="AA16" s="297"/>
      <c r="AB16" s="297"/>
      <c r="AC16" s="297"/>
      <c r="AD16" s="298"/>
    </row>
    <row r="17" spans="2:30" ht="31.9" customHeight="1" x14ac:dyDescent="0.25">
      <c r="B17" s="115" t="s">
        <v>6</v>
      </c>
      <c r="C17" s="283" t="s">
        <v>454</v>
      </c>
      <c r="D17" s="284"/>
      <c r="E17" s="284"/>
      <c r="F17" s="285"/>
      <c r="G17" s="293"/>
      <c r="H17" s="294"/>
      <c r="I17" s="295"/>
      <c r="J17" s="296"/>
      <c r="K17" s="297"/>
      <c r="L17" s="297"/>
      <c r="M17" s="297"/>
      <c r="N17" s="297"/>
      <c r="O17" s="298"/>
      <c r="Q17" s="115" t="s">
        <v>6</v>
      </c>
      <c r="R17" s="283" t="s">
        <v>454</v>
      </c>
      <c r="S17" s="284"/>
      <c r="T17" s="284"/>
      <c r="U17" s="285"/>
      <c r="V17" s="293"/>
      <c r="W17" s="294"/>
      <c r="X17" s="295"/>
      <c r="Y17" s="296"/>
      <c r="Z17" s="297"/>
      <c r="AA17" s="297"/>
      <c r="AB17" s="297"/>
      <c r="AC17" s="297"/>
      <c r="AD17" s="298"/>
    </row>
    <row r="18" spans="2:30" ht="32.25" customHeight="1" x14ac:dyDescent="0.25">
      <c r="B18" s="115" t="s">
        <v>7</v>
      </c>
      <c r="C18" s="283" t="s">
        <v>314</v>
      </c>
      <c r="D18" s="284"/>
      <c r="E18" s="284"/>
      <c r="F18" s="285"/>
      <c r="G18" s="280"/>
      <c r="H18" s="281"/>
      <c r="I18" s="282"/>
      <c r="J18" s="280"/>
      <c r="K18" s="281"/>
      <c r="L18" s="282"/>
      <c r="M18" s="280"/>
      <c r="N18" s="281"/>
      <c r="O18" s="282"/>
      <c r="Q18" s="115" t="s">
        <v>7</v>
      </c>
      <c r="R18" s="283" t="s">
        <v>314</v>
      </c>
      <c r="S18" s="284"/>
      <c r="T18" s="284"/>
      <c r="U18" s="285"/>
      <c r="V18" s="280"/>
      <c r="W18" s="281"/>
      <c r="X18" s="282"/>
      <c r="Y18" s="280"/>
      <c r="Z18" s="281"/>
      <c r="AA18" s="282"/>
      <c r="AB18" s="280"/>
      <c r="AC18" s="281"/>
      <c r="AD18" s="282"/>
    </row>
    <row r="19" spans="2:30" ht="22.9" customHeight="1" x14ac:dyDescent="0.25">
      <c r="B19" s="116" t="s">
        <v>8</v>
      </c>
      <c r="C19" s="276" t="s">
        <v>349</v>
      </c>
      <c r="D19" s="277"/>
      <c r="E19" s="277"/>
      <c r="F19" s="188"/>
      <c r="G19" s="280"/>
      <c r="H19" s="281"/>
      <c r="I19" s="282"/>
      <c r="J19" s="280"/>
      <c r="K19" s="281"/>
      <c r="L19" s="282"/>
      <c r="M19" s="280"/>
      <c r="N19" s="281"/>
      <c r="O19" s="282"/>
      <c r="Q19" s="116" t="s">
        <v>8</v>
      </c>
      <c r="R19" s="276" t="s">
        <v>349</v>
      </c>
      <c r="S19" s="277"/>
      <c r="T19" s="277"/>
      <c r="U19" s="188"/>
      <c r="V19" s="280"/>
      <c r="W19" s="281"/>
      <c r="X19" s="282"/>
      <c r="Y19" s="280"/>
      <c r="Z19" s="281"/>
      <c r="AA19" s="282"/>
      <c r="AB19" s="280"/>
      <c r="AC19" s="281"/>
      <c r="AD19" s="282"/>
    </row>
    <row r="20" spans="2:30" ht="22.9" customHeight="1" x14ac:dyDescent="0.25">
      <c r="B20" s="116"/>
      <c r="C20" s="278"/>
      <c r="D20" s="279"/>
      <c r="E20" s="279"/>
      <c r="F20" s="190"/>
      <c r="G20" s="280"/>
      <c r="H20" s="281"/>
      <c r="I20" s="282"/>
      <c r="J20" s="280"/>
      <c r="K20" s="281"/>
      <c r="L20" s="282"/>
      <c r="M20" s="280"/>
      <c r="N20" s="281"/>
      <c r="O20" s="282"/>
      <c r="Q20" s="116"/>
      <c r="R20" s="278"/>
      <c r="S20" s="279"/>
      <c r="T20" s="279"/>
      <c r="U20" s="190"/>
      <c r="V20" s="280"/>
      <c r="W20" s="281"/>
      <c r="X20" s="282"/>
      <c r="Y20" s="280"/>
      <c r="Z20" s="281"/>
      <c r="AA20" s="282"/>
      <c r="AB20" s="280"/>
      <c r="AC20" s="281"/>
      <c r="AD20" s="282"/>
    </row>
    <row r="21" spans="2:30" ht="89.45" customHeight="1" x14ac:dyDescent="0.25">
      <c r="B21" s="115" t="s">
        <v>341</v>
      </c>
      <c r="C21" s="283" t="s">
        <v>348</v>
      </c>
      <c r="D21" s="284"/>
      <c r="E21" s="284"/>
      <c r="F21" s="285"/>
      <c r="G21" s="289"/>
      <c r="H21" s="290"/>
      <c r="I21" s="290"/>
      <c r="J21" s="290"/>
      <c r="K21" s="290"/>
      <c r="L21" s="290"/>
      <c r="M21" s="290"/>
      <c r="N21" s="290"/>
      <c r="O21" s="291"/>
      <c r="Q21" s="115" t="s">
        <v>341</v>
      </c>
      <c r="R21" s="283" t="s">
        <v>348</v>
      </c>
      <c r="S21" s="284"/>
      <c r="T21" s="284"/>
      <c r="U21" s="285"/>
      <c r="V21" s="289"/>
      <c r="W21" s="290"/>
      <c r="X21" s="290"/>
      <c r="Y21" s="290"/>
      <c r="Z21" s="290"/>
      <c r="AA21" s="290"/>
      <c r="AB21" s="290"/>
      <c r="AC21" s="290"/>
      <c r="AD21" s="291"/>
    </row>
    <row r="22" spans="2:30" s="45" customFormat="1" ht="28.9" customHeight="1" x14ac:dyDescent="0.25">
      <c r="B22" s="41"/>
      <c r="C22" s="42"/>
      <c r="D22" s="42"/>
      <c r="E22" s="42"/>
      <c r="F22" s="42"/>
      <c r="G22" s="43"/>
      <c r="H22" s="44"/>
      <c r="I22" s="44"/>
      <c r="J22" s="43"/>
      <c r="K22" s="43"/>
      <c r="L22" s="43"/>
      <c r="M22" s="43"/>
      <c r="N22" s="43"/>
      <c r="O22" s="43"/>
      <c r="Q22" s="42"/>
      <c r="R22" s="42"/>
      <c r="S22" s="42"/>
      <c r="T22" s="42"/>
      <c r="U22" s="42"/>
      <c r="V22" s="42"/>
      <c r="W22" s="42"/>
      <c r="X22" s="42"/>
      <c r="Y22" s="42"/>
      <c r="Z22" s="42"/>
      <c r="AA22" s="42"/>
      <c r="AB22" s="42"/>
      <c r="AC22" s="42"/>
      <c r="AD22" s="43"/>
    </row>
    <row r="23" spans="2:30" ht="23.45" customHeight="1" x14ac:dyDescent="0.25">
      <c r="B23" s="268" t="s">
        <v>346</v>
      </c>
      <c r="C23" s="269"/>
      <c r="D23" s="269"/>
      <c r="E23" s="269"/>
      <c r="F23" s="269"/>
      <c r="G23" s="269"/>
      <c r="H23" s="269"/>
      <c r="I23" s="269"/>
      <c r="J23" s="269"/>
      <c r="K23" s="269"/>
      <c r="L23" s="269"/>
      <c r="M23" s="269"/>
      <c r="N23" s="269"/>
      <c r="O23" s="270"/>
      <c r="Q23" s="299" t="s">
        <v>347</v>
      </c>
      <c r="R23" s="300"/>
      <c r="S23" s="300"/>
      <c r="T23" s="300"/>
      <c r="U23" s="300"/>
      <c r="V23" s="300"/>
      <c r="W23" s="300"/>
      <c r="X23" s="300"/>
      <c r="Y23" s="300"/>
      <c r="Z23" s="300"/>
      <c r="AA23" s="300"/>
      <c r="AB23" s="300"/>
      <c r="AC23" s="300"/>
      <c r="AD23" s="301"/>
    </row>
    <row r="24" spans="2:30" ht="14.45" customHeight="1" x14ac:dyDescent="0.25">
      <c r="B24" s="115" t="s">
        <v>5</v>
      </c>
      <c r="C24" s="283" t="s">
        <v>313</v>
      </c>
      <c r="D24" s="284"/>
      <c r="E24" s="284"/>
      <c r="F24" s="285"/>
      <c r="G24" s="280"/>
      <c r="H24" s="281"/>
      <c r="I24" s="282"/>
      <c r="J24" s="286" t="s">
        <v>408</v>
      </c>
      <c r="K24" s="287"/>
      <c r="L24" s="287"/>
      <c r="M24" s="287"/>
      <c r="N24" s="287"/>
      <c r="O24" s="288"/>
      <c r="Q24" s="115" t="s">
        <v>5</v>
      </c>
      <c r="R24" s="283" t="s">
        <v>313</v>
      </c>
      <c r="S24" s="284"/>
      <c r="T24" s="284"/>
      <c r="U24" s="285"/>
      <c r="V24" s="280"/>
      <c r="W24" s="281"/>
      <c r="X24" s="282"/>
      <c r="Y24" s="286" t="s">
        <v>408</v>
      </c>
      <c r="Z24" s="287"/>
      <c r="AA24" s="287"/>
      <c r="AB24" s="287"/>
      <c r="AC24" s="287"/>
      <c r="AD24" s="288"/>
    </row>
    <row r="25" spans="2:30" ht="14.45" customHeight="1" x14ac:dyDescent="0.25">
      <c r="B25" s="115" t="s">
        <v>6</v>
      </c>
      <c r="C25" s="283" t="s">
        <v>21</v>
      </c>
      <c r="D25" s="284"/>
      <c r="E25" s="284"/>
      <c r="F25" s="285"/>
      <c r="G25" s="280"/>
      <c r="H25" s="281"/>
      <c r="I25" s="282"/>
      <c r="J25" s="296"/>
      <c r="K25" s="297"/>
      <c r="L25" s="297"/>
      <c r="M25" s="297"/>
      <c r="N25" s="297"/>
      <c r="O25" s="298"/>
      <c r="Q25" s="115" t="s">
        <v>6</v>
      </c>
      <c r="R25" s="283" t="s">
        <v>21</v>
      </c>
      <c r="S25" s="284"/>
      <c r="T25" s="284"/>
      <c r="U25" s="285"/>
      <c r="V25" s="280"/>
      <c r="W25" s="281"/>
      <c r="X25" s="282"/>
      <c r="Y25" s="296"/>
      <c r="Z25" s="297"/>
      <c r="AA25" s="297"/>
      <c r="AB25" s="297"/>
      <c r="AC25" s="297"/>
      <c r="AD25" s="298"/>
    </row>
    <row r="26" spans="2:30" ht="31.9" customHeight="1" x14ac:dyDescent="0.25">
      <c r="B26" s="115" t="s">
        <v>6</v>
      </c>
      <c r="C26" s="283" t="s">
        <v>454</v>
      </c>
      <c r="D26" s="284"/>
      <c r="E26" s="284"/>
      <c r="F26" s="285"/>
      <c r="G26" s="293"/>
      <c r="H26" s="294"/>
      <c r="I26" s="295"/>
      <c r="J26" s="296"/>
      <c r="K26" s="297"/>
      <c r="L26" s="297"/>
      <c r="M26" s="297"/>
      <c r="N26" s="297"/>
      <c r="O26" s="298"/>
      <c r="Q26" s="115" t="s">
        <v>6</v>
      </c>
      <c r="R26" s="283" t="s">
        <v>454</v>
      </c>
      <c r="S26" s="284"/>
      <c r="T26" s="284"/>
      <c r="U26" s="285"/>
      <c r="V26" s="293"/>
      <c r="W26" s="294"/>
      <c r="X26" s="295"/>
      <c r="Y26" s="296"/>
      <c r="Z26" s="297"/>
      <c r="AA26" s="297"/>
      <c r="AB26" s="297"/>
      <c r="AC26" s="297"/>
      <c r="AD26" s="298"/>
    </row>
    <row r="27" spans="2:30" ht="33.75" customHeight="1" x14ac:dyDescent="0.25">
      <c r="B27" s="115" t="s">
        <v>7</v>
      </c>
      <c r="C27" s="283" t="s">
        <v>314</v>
      </c>
      <c r="D27" s="284"/>
      <c r="E27" s="284"/>
      <c r="F27" s="285"/>
      <c r="G27" s="280"/>
      <c r="H27" s="281"/>
      <c r="I27" s="282"/>
      <c r="J27" s="280"/>
      <c r="K27" s="281"/>
      <c r="L27" s="282"/>
      <c r="M27" s="280"/>
      <c r="N27" s="281"/>
      <c r="O27" s="282"/>
      <c r="Q27" s="115" t="s">
        <v>7</v>
      </c>
      <c r="R27" s="283" t="s">
        <v>314</v>
      </c>
      <c r="S27" s="284"/>
      <c r="T27" s="284"/>
      <c r="U27" s="285"/>
      <c r="V27" s="280"/>
      <c r="W27" s="281"/>
      <c r="X27" s="282"/>
      <c r="Y27" s="280"/>
      <c r="Z27" s="281"/>
      <c r="AA27" s="282"/>
      <c r="AB27" s="280"/>
      <c r="AC27" s="281"/>
      <c r="AD27" s="282"/>
    </row>
    <row r="28" spans="2:30" ht="22.9" customHeight="1" x14ac:dyDescent="0.25">
      <c r="B28" s="116" t="s">
        <v>8</v>
      </c>
      <c r="C28" s="276" t="s">
        <v>349</v>
      </c>
      <c r="D28" s="277"/>
      <c r="E28" s="277"/>
      <c r="F28" s="188"/>
      <c r="G28" s="280"/>
      <c r="H28" s="281"/>
      <c r="I28" s="282"/>
      <c r="J28" s="280"/>
      <c r="K28" s="281"/>
      <c r="L28" s="282"/>
      <c r="M28" s="280"/>
      <c r="N28" s="281"/>
      <c r="O28" s="282"/>
      <c r="Q28" s="116" t="s">
        <v>8</v>
      </c>
      <c r="R28" s="276" t="s">
        <v>349</v>
      </c>
      <c r="S28" s="277"/>
      <c r="T28" s="277"/>
      <c r="U28" s="188"/>
      <c r="V28" s="280"/>
      <c r="W28" s="281"/>
      <c r="X28" s="282"/>
      <c r="Y28" s="280"/>
      <c r="Z28" s="281"/>
      <c r="AA28" s="282"/>
      <c r="AB28" s="280"/>
      <c r="AC28" s="281"/>
      <c r="AD28" s="282"/>
    </row>
    <row r="29" spans="2:30" ht="22.9" customHeight="1" x14ac:dyDescent="0.25">
      <c r="B29" s="116"/>
      <c r="C29" s="278"/>
      <c r="D29" s="279"/>
      <c r="E29" s="279"/>
      <c r="F29" s="190"/>
      <c r="G29" s="280"/>
      <c r="H29" s="281"/>
      <c r="I29" s="282"/>
      <c r="J29" s="280"/>
      <c r="K29" s="281"/>
      <c r="L29" s="282"/>
      <c r="M29" s="280"/>
      <c r="N29" s="281"/>
      <c r="O29" s="282"/>
      <c r="Q29" s="116"/>
      <c r="R29" s="278"/>
      <c r="S29" s="279"/>
      <c r="T29" s="279"/>
      <c r="U29" s="190"/>
      <c r="V29" s="280"/>
      <c r="W29" s="281"/>
      <c r="X29" s="282"/>
      <c r="Y29" s="280"/>
      <c r="Z29" s="281"/>
      <c r="AA29" s="282"/>
      <c r="AB29" s="280"/>
      <c r="AC29" s="281"/>
      <c r="AD29" s="282"/>
    </row>
    <row r="30" spans="2:30" ht="77.45" customHeight="1" x14ac:dyDescent="0.25">
      <c r="B30" s="115" t="s">
        <v>341</v>
      </c>
      <c r="C30" s="283" t="s">
        <v>348</v>
      </c>
      <c r="D30" s="284"/>
      <c r="E30" s="284"/>
      <c r="F30" s="285"/>
      <c r="G30" s="289"/>
      <c r="H30" s="290"/>
      <c r="I30" s="290"/>
      <c r="J30" s="290"/>
      <c r="K30" s="290"/>
      <c r="L30" s="290"/>
      <c r="M30" s="290"/>
      <c r="N30" s="290"/>
      <c r="O30" s="291"/>
      <c r="Q30" s="115" t="s">
        <v>341</v>
      </c>
      <c r="R30" s="283" t="s">
        <v>348</v>
      </c>
      <c r="S30" s="284"/>
      <c r="T30" s="284"/>
      <c r="U30" s="285"/>
      <c r="V30" s="289"/>
      <c r="W30" s="290"/>
      <c r="X30" s="290"/>
      <c r="Y30" s="290"/>
      <c r="Z30" s="290"/>
      <c r="AA30" s="290"/>
      <c r="AB30" s="290"/>
      <c r="AC30" s="290"/>
      <c r="AD30" s="291"/>
    </row>
    <row r="31" spans="2:30" s="45" customFormat="1" ht="28.9" customHeight="1" x14ac:dyDescent="0.25">
      <c r="B31" s="41"/>
      <c r="C31" s="42"/>
      <c r="D31" s="42"/>
      <c r="E31" s="42"/>
      <c r="F31" s="42"/>
      <c r="G31" s="42"/>
      <c r="H31" s="42"/>
      <c r="I31" s="42"/>
      <c r="J31" s="42"/>
      <c r="K31" s="42"/>
      <c r="L31" s="42"/>
      <c r="M31" s="42"/>
      <c r="N31" s="42"/>
      <c r="O31" s="42"/>
      <c r="Q31" s="42"/>
      <c r="R31" s="42"/>
      <c r="S31" s="42"/>
      <c r="T31" s="42"/>
      <c r="U31" s="42"/>
      <c r="V31" s="42"/>
      <c r="W31" s="42"/>
      <c r="X31" s="42"/>
      <c r="Y31" s="42"/>
      <c r="Z31" s="42"/>
      <c r="AA31" s="42"/>
      <c r="AB31" s="42"/>
      <c r="AC31" s="42"/>
      <c r="AD31" s="43"/>
    </row>
    <row r="32" spans="2:30" ht="23.45" customHeight="1" x14ac:dyDescent="0.25">
      <c r="B32" s="268" t="s">
        <v>466</v>
      </c>
      <c r="C32" s="269"/>
      <c r="D32" s="269"/>
      <c r="E32" s="269"/>
      <c r="F32" s="269"/>
      <c r="G32" s="269"/>
      <c r="H32" s="269"/>
      <c r="I32" s="269"/>
      <c r="J32" s="269"/>
      <c r="K32" s="269"/>
      <c r="L32" s="269"/>
      <c r="M32" s="269"/>
      <c r="N32" s="269"/>
      <c r="O32" s="270"/>
      <c r="Q32" s="268" t="s">
        <v>467</v>
      </c>
      <c r="R32" s="269"/>
      <c r="S32" s="269"/>
      <c r="T32" s="269"/>
      <c r="U32" s="269"/>
      <c r="V32" s="269"/>
      <c r="W32" s="269"/>
      <c r="X32" s="269"/>
      <c r="Y32" s="269"/>
      <c r="Z32" s="269"/>
      <c r="AA32" s="269"/>
      <c r="AB32" s="269"/>
      <c r="AC32" s="269"/>
      <c r="AD32" s="270"/>
    </row>
    <row r="33" spans="2:30" ht="14.45" customHeight="1" x14ac:dyDescent="0.25">
      <c r="B33" s="115" t="s">
        <v>5</v>
      </c>
      <c r="C33" s="283" t="s">
        <v>313</v>
      </c>
      <c r="D33" s="284"/>
      <c r="E33" s="284"/>
      <c r="F33" s="285"/>
      <c r="G33" s="280"/>
      <c r="H33" s="281"/>
      <c r="I33" s="282"/>
      <c r="J33" s="286" t="s">
        <v>408</v>
      </c>
      <c r="K33" s="287"/>
      <c r="L33" s="287"/>
      <c r="M33" s="287"/>
      <c r="N33" s="287"/>
      <c r="O33" s="288"/>
      <c r="Q33" s="115" t="s">
        <v>5</v>
      </c>
      <c r="R33" s="283" t="s">
        <v>313</v>
      </c>
      <c r="S33" s="284"/>
      <c r="T33" s="284"/>
      <c r="U33" s="285"/>
      <c r="V33" s="280"/>
      <c r="W33" s="281"/>
      <c r="X33" s="282"/>
      <c r="Y33" s="286" t="s">
        <v>408</v>
      </c>
      <c r="Z33" s="287"/>
      <c r="AA33" s="287"/>
      <c r="AB33" s="287"/>
      <c r="AC33" s="287"/>
      <c r="AD33" s="288"/>
    </row>
    <row r="34" spans="2:30" ht="14.45" customHeight="1" x14ac:dyDescent="0.25">
      <c r="B34" s="115" t="s">
        <v>6</v>
      </c>
      <c r="C34" s="283" t="s">
        <v>21</v>
      </c>
      <c r="D34" s="284"/>
      <c r="E34" s="284"/>
      <c r="F34" s="285"/>
      <c r="G34" s="280"/>
      <c r="H34" s="281"/>
      <c r="I34" s="282"/>
      <c r="J34" s="296"/>
      <c r="K34" s="297"/>
      <c r="L34" s="297"/>
      <c r="M34" s="297"/>
      <c r="N34" s="297"/>
      <c r="O34" s="298"/>
      <c r="Q34" s="115" t="s">
        <v>6</v>
      </c>
      <c r="R34" s="283" t="s">
        <v>21</v>
      </c>
      <c r="S34" s="284"/>
      <c r="T34" s="284"/>
      <c r="U34" s="285"/>
      <c r="V34" s="280"/>
      <c r="W34" s="281"/>
      <c r="X34" s="282"/>
      <c r="Y34" s="296"/>
      <c r="Z34" s="297"/>
      <c r="AA34" s="297"/>
      <c r="AB34" s="297"/>
      <c r="AC34" s="297"/>
      <c r="AD34" s="298"/>
    </row>
    <row r="35" spans="2:30" ht="31.9" customHeight="1" x14ac:dyDescent="0.25">
      <c r="B35" s="115" t="s">
        <v>6</v>
      </c>
      <c r="C35" s="283" t="s">
        <v>454</v>
      </c>
      <c r="D35" s="284"/>
      <c r="E35" s="284"/>
      <c r="F35" s="285"/>
      <c r="G35" s="293"/>
      <c r="H35" s="294"/>
      <c r="I35" s="295"/>
      <c r="J35" s="296"/>
      <c r="K35" s="297"/>
      <c r="L35" s="297"/>
      <c r="M35" s="297"/>
      <c r="N35" s="297"/>
      <c r="O35" s="298"/>
      <c r="Q35" s="115" t="s">
        <v>6</v>
      </c>
      <c r="R35" s="283" t="s">
        <v>454</v>
      </c>
      <c r="S35" s="284"/>
      <c r="T35" s="284"/>
      <c r="U35" s="285"/>
      <c r="V35" s="293"/>
      <c r="W35" s="294"/>
      <c r="X35" s="295"/>
      <c r="Y35" s="296"/>
      <c r="Z35" s="297"/>
      <c r="AA35" s="297"/>
      <c r="AB35" s="297"/>
      <c r="AC35" s="297"/>
      <c r="AD35" s="298"/>
    </row>
    <row r="36" spans="2:30" ht="36" customHeight="1" x14ac:dyDescent="0.25">
      <c r="B36" s="115" t="s">
        <v>7</v>
      </c>
      <c r="C36" s="283" t="s">
        <v>314</v>
      </c>
      <c r="D36" s="284"/>
      <c r="E36" s="284"/>
      <c r="F36" s="285"/>
      <c r="G36" s="280"/>
      <c r="H36" s="281"/>
      <c r="I36" s="282"/>
      <c r="J36" s="280"/>
      <c r="K36" s="281"/>
      <c r="L36" s="282"/>
      <c r="M36" s="280"/>
      <c r="N36" s="281"/>
      <c r="O36" s="282"/>
      <c r="Q36" s="115" t="s">
        <v>7</v>
      </c>
      <c r="R36" s="283" t="s">
        <v>314</v>
      </c>
      <c r="S36" s="284"/>
      <c r="T36" s="284"/>
      <c r="U36" s="285"/>
      <c r="V36" s="280"/>
      <c r="W36" s="281"/>
      <c r="X36" s="282"/>
      <c r="Y36" s="280"/>
      <c r="Z36" s="281"/>
      <c r="AA36" s="282"/>
      <c r="AB36" s="280"/>
      <c r="AC36" s="281"/>
      <c r="AD36" s="282"/>
    </row>
    <row r="37" spans="2:30" ht="22.9" customHeight="1" x14ac:dyDescent="0.25">
      <c r="B37" s="116" t="s">
        <v>8</v>
      </c>
      <c r="C37" s="276" t="s">
        <v>349</v>
      </c>
      <c r="D37" s="277"/>
      <c r="E37" s="277"/>
      <c r="F37" s="188"/>
      <c r="G37" s="280"/>
      <c r="H37" s="281"/>
      <c r="I37" s="282"/>
      <c r="J37" s="280"/>
      <c r="K37" s="281"/>
      <c r="L37" s="282"/>
      <c r="M37" s="280"/>
      <c r="N37" s="281"/>
      <c r="O37" s="282"/>
      <c r="Q37" s="116" t="s">
        <v>8</v>
      </c>
      <c r="R37" s="276" t="s">
        <v>349</v>
      </c>
      <c r="S37" s="277"/>
      <c r="T37" s="277"/>
      <c r="U37" s="188"/>
      <c r="V37" s="280"/>
      <c r="W37" s="281"/>
      <c r="X37" s="282"/>
      <c r="Y37" s="280"/>
      <c r="Z37" s="281"/>
      <c r="AA37" s="282"/>
      <c r="AB37" s="280"/>
      <c r="AC37" s="281"/>
      <c r="AD37" s="282"/>
    </row>
    <row r="38" spans="2:30" ht="22.9" customHeight="1" x14ac:dyDescent="0.25">
      <c r="B38" s="116"/>
      <c r="C38" s="278"/>
      <c r="D38" s="279"/>
      <c r="E38" s="279"/>
      <c r="F38" s="190"/>
      <c r="G38" s="280"/>
      <c r="H38" s="281"/>
      <c r="I38" s="282"/>
      <c r="J38" s="280"/>
      <c r="K38" s="281"/>
      <c r="L38" s="282"/>
      <c r="M38" s="280"/>
      <c r="N38" s="281"/>
      <c r="O38" s="282"/>
      <c r="Q38" s="116"/>
      <c r="R38" s="278"/>
      <c r="S38" s="279"/>
      <c r="T38" s="279"/>
      <c r="U38" s="190"/>
      <c r="V38" s="280"/>
      <c r="W38" s="281"/>
      <c r="X38" s="282"/>
      <c r="Y38" s="280"/>
      <c r="Z38" s="281"/>
      <c r="AA38" s="282"/>
      <c r="AB38" s="280"/>
      <c r="AC38" s="281"/>
      <c r="AD38" s="282"/>
    </row>
    <row r="39" spans="2:30" ht="89.45" customHeight="1" x14ac:dyDescent="0.25">
      <c r="B39" s="115" t="s">
        <v>341</v>
      </c>
      <c r="C39" s="283" t="s">
        <v>348</v>
      </c>
      <c r="D39" s="284"/>
      <c r="E39" s="284"/>
      <c r="F39" s="285"/>
      <c r="G39" s="289"/>
      <c r="H39" s="290"/>
      <c r="I39" s="290"/>
      <c r="J39" s="290"/>
      <c r="K39" s="290"/>
      <c r="L39" s="290"/>
      <c r="M39" s="290"/>
      <c r="N39" s="290"/>
      <c r="O39" s="291"/>
      <c r="Q39" s="115" t="s">
        <v>341</v>
      </c>
      <c r="R39" s="283" t="s">
        <v>348</v>
      </c>
      <c r="S39" s="284"/>
      <c r="T39" s="284"/>
      <c r="U39" s="285"/>
      <c r="V39" s="289"/>
      <c r="W39" s="290"/>
      <c r="X39" s="290"/>
      <c r="Y39" s="290"/>
      <c r="Z39" s="290"/>
      <c r="AA39" s="290"/>
      <c r="AB39" s="290"/>
      <c r="AC39" s="290"/>
      <c r="AD39" s="291"/>
    </row>
    <row r="40" spans="2:30" s="45" customFormat="1" ht="28.9" customHeight="1" x14ac:dyDescent="0.25">
      <c r="B40" s="41"/>
      <c r="C40" s="42"/>
      <c r="D40" s="42"/>
      <c r="E40" s="42"/>
      <c r="F40" s="42"/>
      <c r="G40" s="43"/>
      <c r="H40" s="44"/>
      <c r="I40" s="44"/>
      <c r="J40" s="43"/>
      <c r="K40" s="43"/>
      <c r="L40" s="43"/>
      <c r="M40" s="43"/>
      <c r="N40" s="43"/>
      <c r="O40" s="43"/>
      <c r="Q40" s="42"/>
      <c r="R40" s="42"/>
      <c r="S40" s="42"/>
      <c r="T40" s="42"/>
      <c r="U40" s="42"/>
      <c r="V40" s="42"/>
      <c r="W40" s="42"/>
      <c r="X40" s="42"/>
      <c r="Y40" s="42"/>
      <c r="Z40" s="42"/>
      <c r="AA40" s="42"/>
      <c r="AB40" s="42"/>
      <c r="AC40" s="42"/>
      <c r="AD40" s="43"/>
    </row>
    <row r="41" spans="2:30" ht="23.45" customHeight="1" x14ac:dyDescent="0.25">
      <c r="B41" s="268" t="s">
        <v>468</v>
      </c>
      <c r="C41" s="269"/>
      <c r="D41" s="269"/>
      <c r="E41" s="269"/>
      <c r="F41" s="269"/>
      <c r="G41" s="269"/>
      <c r="H41" s="269"/>
      <c r="I41" s="269"/>
      <c r="J41" s="269"/>
      <c r="K41" s="269"/>
      <c r="L41" s="269"/>
      <c r="M41" s="269"/>
      <c r="N41" s="269"/>
      <c r="O41" s="270"/>
      <c r="Q41" s="299" t="s">
        <v>469</v>
      </c>
      <c r="R41" s="300"/>
      <c r="S41" s="300"/>
      <c r="T41" s="300"/>
      <c r="U41" s="300"/>
      <c r="V41" s="300"/>
      <c r="W41" s="300"/>
      <c r="X41" s="300"/>
      <c r="Y41" s="300"/>
      <c r="Z41" s="300"/>
      <c r="AA41" s="300"/>
      <c r="AB41" s="300"/>
      <c r="AC41" s="300"/>
      <c r="AD41" s="301"/>
    </row>
    <row r="42" spans="2:30" ht="14.45" customHeight="1" x14ac:dyDescent="0.25">
      <c r="B42" s="115" t="s">
        <v>5</v>
      </c>
      <c r="C42" s="283" t="s">
        <v>313</v>
      </c>
      <c r="D42" s="284"/>
      <c r="E42" s="284"/>
      <c r="F42" s="285"/>
      <c r="G42" s="280"/>
      <c r="H42" s="281"/>
      <c r="I42" s="282"/>
      <c r="J42" s="286" t="s">
        <v>408</v>
      </c>
      <c r="K42" s="287"/>
      <c r="L42" s="287"/>
      <c r="M42" s="287"/>
      <c r="N42" s="287"/>
      <c r="O42" s="288"/>
      <c r="Q42" s="115" t="s">
        <v>5</v>
      </c>
      <c r="R42" s="283" t="s">
        <v>313</v>
      </c>
      <c r="S42" s="284"/>
      <c r="T42" s="284"/>
      <c r="U42" s="285"/>
      <c r="V42" s="280"/>
      <c r="W42" s="281"/>
      <c r="X42" s="282"/>
      <c r="Y42" s="286" t="s">
        <v>408</v>
      </c>
      <c r="Z42" s="287"/>
      <c r="AA42" s="287"/>
      <c r="AB42" s="287"/>
      <c r="AC42" s="287"/>
      <c r="AD42" s="288"/>
    </row>
    <row r="43" spans="2:30" ht="14.45" customHeight="1" x14ac:dyDescent="0.25">
      <c r="B43" s="115" t="s">
        <v>6</v>
      </c>
      <c r="C43" s="283" t="s">
        <v>21</v>
      </c>
      <c r="D43" s="284"/>
      <c r="E43" s="284"/>
      <c r="F43" s="285"/>
      <c r="G43" s="280"/>
      <c r="H43" s="281"/>
      <c r="I43" s="282"/>
      <c r="J43" s="296"/>
      <c r="K43" s="297"/>
      <c r="L43" s="297"/>
      <c r="M43" s="297"/>
      <c r="N43" s="297"/>
      <c r="O43" s="298"/>
      <c r="Q43" s="115" t="s">
        <v>6</v>
      </c>
      <c r="R43" s="283" t="s">
        <v>21</v>
      </c>
      <c r="S43" s="284"/>
      <c r="T43" s="284"/>
      <c r="U43" s="285"/>
      <c r="V43" s="280"/>
      <c r="W43" s="281"/>
      <c r="X43" s="282"/>
      <c r="Y43" s="296"/>
      <c r="Z43" s="297"/>
      <c r="AA43" s="297"/>
      <c r="AB43" s="297"/>
      <c r="AC43" s="297"/>
      <c r="AD43" s="298"/>
    </row>
    <row r="44" spans="2:30" ht="31.9" customHeight="1" x14ac:dyDescent="0.25">
      <c r="B44" s="115" t="s">
        <v>6</v>
      </c>
      <c r="C44" s="283" t="s">
        <v>454</v>
      </c>
      <c r="D44" s="284"/>
      <c r="E44" s="284"/>
      <c r="F44" s="285"/>
      <c r="G44" s="293"/>
      <c r="H44" s="294"/>
      <c r="I44" s="295"/>
      <c r="J44" s="296"/>
      <c r="K44" s="297"/>
      <c r="L44" s="297"/>
      <c r="M44" s="297"/>
      <c r="N44" s="297"/>
      <c r="O44" s="298"/>
      <c r="Q44" s="115" t="s">
        <v>6</v>
      </c>
      <c r="R44" s="283" t="s">
        <v>454</v>
      </c>
      <c r="S44" s="284"/>
      <c r="T44" s="284"/>
      <c r="U44" s="285"/>
      <c r="V44" s="293"/>
      <c r="W44" s="294"/>
      <c r="X44" s="295"/>
      <c r="Y44" s="296"/>
      <c r="Z44" s="297"/>
      <c r="AA44" s="297"/>
      <c r="AB44" s="297"/>
      <c r="AC44" s="297"/>
      <c r="AD44" s="298"/>
    </row>
    <row r="45" spans="2:30" ht="31.5" customHeight="1" x14ac:dyDescent="0.25">
      <c r="B45" s="115" t="s">
        <v>7</v>
      </c>
      <c r="C45" s="283" t="s">
        <v>314</v>
      </c>
      <c r="D45" s="284"/>
      <c r="E45" s="284"/>
      <c r="F45" s="285"/>
      <c r="G45" s="280"/>
      <c r="H45" s="281"/>
      <c r="I45" s="282"/>
      <c r="J45" s="280"/>
      <c r="K45" s="281"/>
      <c r="L45" s="282"/>
      <c r="M45" s="280"/>
      <c r="N45" s="281"/>
      <c r="O45" s="282"/>
      <c r="Q45" s="115" t="s">
        <v>7</v>
      </c>
      <c r="R45" s="283" t="s">
        <v>314</v>
      </c>
      <c r="S45" s="284"/>
      <c r="T45" s="284"/>
      <c r="U45" s="285"/>
      <c r="V45" s="280"/>
      <c r="W45" s="281"/>
      <c r="X45" s="282"/>
      <c r="Y45" s="280"/>
      <c r="Z45" s="281"/>
      <c r="AA45" s="282"/>
      <c r="AB45" s="280"/>
      <c r="AC45" s="281"/>
      <c r="AD45" s="282"/>
    </row>
    <row r="46" spans="2:30" ht="22.9" customHeight="1" x14ac:dyDescent="0.25">
      <c r="B46" s="116" t="s">
        <v>8</v>
      </c>
      <c r="C46" s="276" t="s">
        <v>349</v>
      </c>
      <c r="D46" s="277"/>
      <c r="E46" s="277"/>
      <c r="F46" s="188"/>
      <c r="G46" s="280"/>
      <c r="H46" s="281"/>
      <c r="I46" s="282"/>
      <c r="J46" s="280"/>
      <c r="K46" s="281"/>
      <c r="L46" s="282"/>
      <c r="M46" s="280"/>
      <c r="N46" s="281"/>
      <c r="O46" s="282"/>
      <c r="Q46" s="116" t="s">
        <v>8</v>
      </c>
      <c r="R46" s="276" t="s">
        <v>349</v>
      </c>
      <c r="S46" s="277"/>
      <c r="T46" s="277"/>
      <c r="U46" s="188"/>
      <c r="V46" s="280"/>
      <c r="W46" s="281"/>
      <c r="X46" s="282"/>
      <c r="Y46" s="280"/>
      <c r="Z46" s="281"/>
      <c r="AA46" s="282"/>
      <c r="AB46" s="280"/>
      <c r="AC46" s="281"/>
      <c r="AD46" s="282"/>
    </row>
    <row r="47" spans="2:30" ht="22.9" customHeight="1" x14ac:dyDescent="0.25">
      <c r="B47" s="116"/>
      <c r="C47" s="278"/>
      <c r="D47" s="279"/>
      <c r="E47" s="279"/>
      <c r="F47" s="190"/>
      <c r="G47" s="280"/>
      <c r="H47" s="281"/>
      <c r="I47" s="282"/>
      <c r="J47" s="280"/>
      <c r="K47" s="281"/>
      <c r="L47" s="282"/>
      <c r="M47" s="280"/>
      <c r="N47" s="281"/>
      <c r="O47" s="282"/>
      <c r="Q47" s="116"/>
      <c r="R47" s="278"/>
      <c r="S47" s="279"/>
      <c r="T47" s="279"/>
      <c r="U47" s="190"/>
      <c r="V47" s="280"/>
      <c r="W47" s="281"/>
      <c r="X47" s="282"/>
      <c r="Y47" s="280"/>
      <c r="Z47" s="281"/>
      <c r="AA47" s="282"/>
      <c r="AB47" s="280"/>
      <c r="AC47" s="281"/>
      <c r="AD47" s="282"/>
    </row>
    <row r="48" spans="2:30" ht="77.45" customHeight="1" x14ac:dyDescent="0.25">
      <c r="B48" s="115" t="s">
        <v>341</v>
      </c>
      <c r="C48" s="283" t="s">
        <v>348</v>
      </c>
      <c r="D48" s="284"/>
      <c r="E48" s="284"/>
      <c r="F48" s="285"/>
      <c r="G48" s="289"/>
      <c r="H48" s="290"/>
      <c r="I48" s="290"/>
      <c r="J48" s="290"/>
      <c r="K48" s="290"/>
      <c r="L48" s="290"/>
      <c r="M48" s="290"/>
      <c r="N48" s="290"/>
      <c r="O48" s="291"/>
      <c r="Q48" s="115" t="s">
        <v>341</v>
      </c>
      <c r="R48" s="283" t="s">
        <v>348</v>
      </c>
      <c r="S48" s="284"/>
      <c r="T48" s="284"/>
      <c r="U48" s="285"/>
      <c r="V48" s="289"/>
      <c r="W48" s="290"/>
      <c r="X48" s="290"/>
      <c r="Y48" s="290"/>
      <c r="Z48" s="290"/>
      <c r="AA48" s="290"/>
      <c r="AB48" s="290"/>
      <c r="AC48" s="290"/>
      <c r="AD48" s="291"/>
    </row>
    <row r="49" spans="3:32" x14ac:dyDescent="0.25">
      <c r="Q49" s="42"/>
      <c r="R49" s="42"/>
      <c r="S49" s="42"/>
      <c r="T49" s="42"/>
      <c r="U49" s="42"/>
      <c r="V49" s="42"/>
      <c r="W49" s="42"/>
      <c r="X49" s="42"/>
      <c r="Y49" s="42"/>
      <c r="Z49" s="42"/>
      <c r="AA49" s="42"/>
      <c r="AB49" s="42"/>
      <c r="AC49" s="42"/>
    </row>
    <row r="50" spans="3:32" hidden="1" x14ac:dyDescent="0.25">
      <c r="AF50" t="s">
        <v>414</v>
      </c>
    </row>
    <row r="51" spans="3:32" hidden="1" x14ac:dyDescent="0.25"/>
    <row r="52" spans="3:32" hidden="1" x14ac:dyDescent="0.25"/>
    <row r="53" spans="3:32" hidden="1" x14ac:dyDescent="0.25"/>
    <row r="54" spans="3:32" hidden="1" outlineLevel="1" x14ac:dyDescent="0.25"/>
    <row r="55" spans="3:32" hidden="1" outlineLevel="1" x14ac:dyDescent="0.25">
      <c r="C55" s="1" t="s">
        <v>25</v>
      </c>
      <c r="E55" s="1" t="s">
        <v>509</v>
      </c>
      <c r="G55" s="1" t="s">
        <v>33</v>
      </c>
      <c r="J55" s="1" t="s">
        <v>36</v>
      </c>
    </row>
    <row r="56" spans="3:32" hidden="1" outlineLevel="1" x14ac:dyDescent="0.25">
      <c r="C56" t="s">
        <v>12</v>
      </c>
      <c r="E56" t="str">
        <f>'Dropdown Lists'!G10</f>
        <v>Call Centre</v>
      </c>
      <c r="G56" t="str">
        <f>'Dropdown Lists'!G20</f>
        <v>Joint Procurement of Single Vendor</v>
      </c>
      <c r="J56" t="s">
        <v>257</v>
      </c>
    </row>
    <row r="57" spans="3:32" hidden="1" outlineLevel="1" x14ac:dyDescent="0.25">
      <c r="C57" t="s">
        <v>26</v>
      </c>
      <c r="E57" t="str">
        <f>'Dropdown Lists'!G11</f>
        <v>Coupon Fulfillment</v>
      </c>
      <c r="G57" t="str">
        <f>'Dropdown Lists'!G21</f>
        <v>Sharing Delivery Agent</v>
      </c>
      <c r="J57" t="s">
        <v>120</v>
      </c>
    </row>
    <row r="58" spans="3:32" hidden="1" outlineLevel="1" x14ac:dyDescent="0.25">
      <c r="C58" t="s">
        <v>27</v>
      </c>
      <c r="E58" t="str">
        <f>'Dropdown Lists'!G12</f>
        <v>Application Settlement</v>
      </c>
      <c r="G58" t="str">
        <f>'Dropdown Lists'!G22</f>
        <v>Sharing Marketing Materials / Collateral</v>
      </c>
      <c r="J58" t="s">
        <v>32</v>
      </c>
    </row>
    <row r="59" spans="3:32" hidden="1" outlineLevel="1" x14ac:dyDescent="0.25">
      <c r="C59" t="s">
        <v>352</v>
      </c>
      <c r="E59" t="str">
        <f>'Dropdown Lists'!G13</f>
        <v>Channel Support / Training</v>
      </c>
      <c r="G59" t="str">
        <f>'Dropdown Lists'!G23</f>
        <v>Joint Media Buys</v>
      </c>
      <c r="J59" t="s">
        <v>121</v>
      </c>
    </row>
    <row r="60" spans="3:32" hidden="1" outlineLevel="1" x14ac:dyDescent="0.25">
      <c r="C60" t="s">
        <v>16</v>
      </c>
      <c r="E60" t="str">
        <f>'Dropdown Lists'!G14</f>
        <v>Information Systems</v>
      </c>
      <c r="G60" t="str">
        <f>'Dropdown Lists'!G24</f>
        <v>Sharing of Energy Managers</v>
      </c>
      <c r="J60" t="s">
        <v>122</v>
      </c>
    </row>
    <row r="61" spans="3:32" hidden="1" outlineLevel="1" x14ac:dyDescent="0.25">
      <c r="C61" t="s">
        <v>351</v>
      </c>
      <c r="E61" t="str">
        <f>'Dropdown Lists'!G15</f>
        <v>Other</v>
      </c>
      <c r="G61" t="str">
        <f>'Dropdown Lists'!G25</f>
        <v>Sharing of Key Account Managers</v>
      </c>
      <c r="J61" t="s">
        <v>124</v>
      </c>
    </row>
    <row r="62" spans="3:32" hidden="1" outlineLevel="1" x14ac:dyDescent="0.25">
      <c r="C62" t="s">
        <v>17</v>
      </c>
      <c r="G62" t="str">
        <f>'Dropdown Lists'!G26</f>
        <v>Other</v>
      </c>
      <c r="J62" t="s">
        <v>123</v>
      </c>
    </row>
    <row r="63" spans="3:32" hidden="1" outlineLevel="1" x14ac:dyDescent="0.25">
      <c r="C63" t="s">
        <v>112</v>
      </c>
      <c r="J63" s="8" t="s">
        <v>128</v>
      </c>
    </row>
    <row r="64" spans="3:32" hidden="1" outlineLevel="1" x14ac:dyDescent="0.25"/>
    <row r="65" spans="3:9" hidden="1" outlineLevel="1" x14ac:dyDescent="0.25">
      <c r="C65" s="1" t="s">
        <v>29</v>
      </c>
      <c r="E65" s="1" t="s">
        <v>28</v>
      </c>
      <c r="G65" s="1" t="s">
        <v>22</v>
      </c>
      <c r="I65" s="1" t="s">
        <v>11</v>
      </c>
    </row>
    <row r="66" spans="3:9" hidden="1" outlineLevel="1" x14ac:dyDescent="0.25">
      <c r="C66" t="str">
        <f>'Dropdown Lists'!D33</f>
        <v>ALL OFF SWITCH</v>
      </c>
      <c r="E66" t="str">
        <f>'Dropdown Lists'!H33</f>
        <v>Agribusiness</v>
      </c>
      <c r="G66" t="s">
        <v>338</v>
      </c>
      <c r="I66" t="s">
        <v>299</v>
      </c>
    </row>
    <row r="67" spans="3:9" hidden="1" outlineLevel="1" x14ac:dyDescent="0.25">
      <c r="C67" t="str">
        <f>'Dropdown Lists'!D34</f>
        <v>CENTRAL AIR CONDITIONER</v>
      </c>
      <c r="E67" t="str">
        <f>'Dropdown Lists'!H34</f>
        <v>Cogeneration</v>
      </c>
      <c r="G67" t="s">
        <v>339</v>
      </c>
      <c r="I67" t="s">
        <v>37</v>
      </c>
    </row>
    <row r="68" spans="3:9" hidden="1" outlineLevel="1" x14ac:dyDescent="0.25">
      <c r="C68" t="str">
        <f>'Dropdown Lists'!D35</f>
        <v>CENTRAL AIR CONDITIONERS - PROPER SIZING</v>
      </c>
      <c r="E68" t="str">
        <f>'Dropdown Lists'!H35</f>
        <v>Cooking</v>
      </c>
      <c r="G68" t="s">
        <v>340</v>
      </c>
      <c r="I68" t="s">
        <v>38</v>
      </c>
    </row>
    <row r="69" spans="3:9" hidden="1" outlineLevel="1" x14ac:dyDescent="0.25">
      <c r="C69" t="str">
        <f>'Dropdown Lists'!D36</f>
        <v>CLOTHESLINES</v>
      </c>
      <c r="E69" t="str">
        <f>'Dropdown Lists'!H36</f>
        <v>Electric Auxiliary</v>
      </c>
      <c r="I69" t="s">
        <v>39</v>
      </c>
    </row>
    <row r="70" spans="3:9" hidden="1" outlineLevel="1" x14ac:dyDescent="0.25">
      <c r="C70" t="str">
        <f>'Dropdown Lists'!D37</f>
        <v>COLD WATER CLOTHES WASHING</v>
      </c>
      <c r="E70" t="str">
        <f>'Dropdown Lists'!H37</f>
        <v>Exhaust Fans</v>
      </c>
      <c r="I70" t="s">
        <v>40</v>
      </c>
    </row>
    <row r="71" spans="3:9" hidden="1" outlineLevel="1" x14ac:dyDescent="0.25">
      <c r="C71" t="str">
        <f>'Dropdown Lists'!D38</f>
        <v xml:space="preserve">CONVECTION OVEN                                                                                     </v>
      </c>
      <c r="E71" t="str">
        <f>'Dropdown Lists'!H38</f>
        <v>Household Appliances</v>
      </c>
      <c r="G71" s="1" t="s">
        <v>30</v>
      </c>
      <c r="I71" t="s">
        <v>41</v>
      </c>
    </row>
    <row r="72" spans="3:9" hidden="1" outlineLevel="1" x14ac:dyDescent="0.25">
      <c r="C72" t="str">
        <f>'Dropdown Lists'!D39</f>
        <v>CREEP HEAT CONTROLLER</v>
      </c>
      <c r="E72" t="str">
        <f>'Dropdown Lists'!H39</f>
        <v>HVAC Control</v>
      </c>
      <c r="G72" t="s">
        <v>31</v>
      </c>
      <c r="I72" t="s">
        <v>42</v>
      </c>
    </row>
    <row r="73" spans="3:9" hidden="1" outlineLevel="1" x14ac:dyDescent="0.25">
      <c r="C73" t="str">
        <f>'Dropdown Lists'!D40</f>
        <v>DIMMABLE SELF-BALLASTED CFL - ALL STYLES</v>
      </c>
      <c r="E73" t="str">
        <f>'Dropdown Lists'!H40</f>
        <v>Lighting - Exterior</v>
      </c>
      <c r="G73" t="s">
        <v>32</v>
      </c>
      <c r="I73" t="s">
        <v>43</v>
      </c>
    </row>
    <row r="74" spans="3:9" hidden="1" outlineLevel="1" x14ac:dyDescent="0.25">
      <c r="C74" t="str">
        <f>'Dropdown Lists'!D41</f>
        <v>DIMMER SWITCH</v>
      </c>
      <c r="E74" t="str">
        <f>'Dropdown Lists'!H41</f>
        <v>Lighting - High Bay</v>
      </c>
      <c r="G74" t="s">
        <v>118</v>
      </c>
      <c r="I74" t="s">
        <v>44</v>
      </c>
    </row>
    <row r="75" spans="3:9" hidden="1" outlineLevel="1" x14ac:dyDescent="0.25">
      <c r="C75" t="str">
        <f>'Dropdown Lists'!D42</f>
        <v>DIMMER SWITCH (HARD-WIRED)</v>
      </c>
      <c r="E75" t="str">
        <f>'Dropdown Lists'!H42</f>
        <v>Lighting - Indoor</v>
      </c>
      <c r="G75" t="s">
        <v>119</v>
      </c>
      <c r="I75" t="s">
        <v>45</v>
      </c>
    </row>
    <row r="76" spans="3:9" hidden="1" outlineLevel="1" x14ac:dyDescent="0.25">
      <c r="C76" t="str">
        <f>'Dropdown Lists'!D43</f>
        <v>DOMESTIC WATER HEATER</v>
      </c>
      <c r="E76" t="str">
        <f>'Dropdown Lists'!H43</f>
        <v>Lighting Controls</v>
      </c>
      <c r="G76" t="s">
        <v>113</v>
      </c>
      <c r="I76" t="s">
        <v>46</v>
      </c>
    </row>
    <row r="77" spans="3:9" hidden="1" outlineLevel="1" x14ac:dyDescent="0.25">
      <c r="C77" t="str">
        <f>'Dropdown Lists'!D44</f>
        <v>DOUBLE CREEP HEAT PAD</v>
      </c>
      <c r="E77" t="str">
        <f>'Dropdown Lists'!H44</f>
        <v>Miscellaneous Equipment</v>
      </c>
      <c r="G77" t="s">
        <v>117</v>
      </c>
      <c r="I77" t="s">
        <v>47</v>
      </c>
    </row>
    <row r="78" spans="3:9" hidden="1" outlineLevel="1" x14ac:dyDescent="0.25">
      <c r="C78" t="str">
        <f>'Dropdown Lists'!D45</f>
        <v>DRAIN WATER HEAT RECOVERY</v>
      </c>
      <c r="E78" t="str">
        <f>'Dropdown Lists'!H45</f>
        <v>Plug Loads</v>
      </c>
      <c r="G78" t="s">
        <v>127</v>
      </c>
      <c r="I78" t="s">
        <v>48</v>
      </c>
    </row>
    <row r="79" spans="3:9" hidden="1" outlineLevel="1" x14ac:dyDescent="0.25">
      <c r="C79" t="str">
        <f>'Dropdown Lists'!D46</f>
        <v>DUAL AND NATURAL EXHAUST VENTILATION SYSTEM</v>
      </c>
      <c r="E79" t="str">
        <f>'Dropdown Lists'!H46</f>
        <v>Refrigeration</v>
      </c>
      <c r="G79" t="s">
        <v>112</v>
      </c>
      <c r="I79" t="s">
        <v>49</v>
      </c>
    </row>
    <row r="80" spans="3:9" hidden="1" outlineLevel="1" x14ac:dyDescent="0.25">
      <c r="C80" t="str">
        <f>'Dropdown Lists'!D47</f>
        <v xml:space="preserve">DUAL SPEED POOL PUMP MOTORS                                                                         </v>
      </c>
      <c r="E80" t="str">
        <f>'Dropdown Lists'!H47</f>
        <v>Residential Central Cooling</v>
      </c>
      <c r="I80" t="s">
        <v>50</v>
      </c>
    </row>
    <row r="81" spans="3:9" hidden="1" outlineLevel="1" x14ac:dyDescent="0.25">
      <c r="C81" t="str">
        <f>'Dropdown Lists'!D48</f>
        <v>DUCT SEALING</v>
      </c>
      <c r="E81" t="str">
        <f>'Dropdown Lists'!H48</f>
        <v>Residential Central Heating</v>
      </c>
      <c r="I81" t="s">
        <v>51</v>
      </c>
    </row>
    <row r="82" spans="3:9" hidden="1" outlineLevel="1" x14ac:dyDescent="0.25">
      <c r="C82" t="str">
        <f>'Dropdown Lists'!D49</f>
        <v>EFFICIENT AERATORS</v>
      </c>
      <c r="E82" t="str">
        <f>'Dropdown Lists'!H49</f>
        <v>Solar Energy Applications</v>
      </c>
      <c r="I82" t="s">
        <v>52</v>
      </c>
    </row>
    <row r="83" spans="3:9" hidden="1" outlineLevel="1" x14ac:dyDescent="0.25">
      <c r="C83" t="str">
        <f>'Dropdown Lists'!D50</f>
        <v xml:space="preserve">EFFICIENT SHOWERHEAD </v>
      </c>
      <c r="E83" t="str">
        <f>'Dropdown Lists'!H50</f>
        <v>Space Cooling and Heating</v>
      </c>
      <c r="I83" t="s">
        <v>53</v>
      </c>
    </row>
    <row r="84" spans="3:9" hidden="1" outlineLevel="1" x14ac:dyDescent="0.25">
      <c r="C84" t="str">
        <f>'Dropdown Lists'!D51</f>
        <v>ELECTRIC FURNACE WITH ECM</v>
      </c>
      <c r="E84" t="str">
        <f>'Dropdown Lists'!H51</f>
        <v>Swimming Pool</v>
      </c>
      <c r="I84" t="s">
        <v>54</v>
      </c>
    </row>
    <row r="85" spans="3:9" hidden="1" outlineLevel="1" x14ac:dyDescent="0.25">
      <c r="C85" t="str">
        <f>'Dropdown Lists'!D52</f>
        <v>ELECTRIC FURNACE WITH ECM (CONTINUOUS FAN USAGE)</v>
      </c>
      <c r="E85" t="str">
        <f>'Dropdown Lists'!H52</f>
        <v>Thermal Envelope</v>
      </c>
      <c r="I85" t="s">
        <v>55</v>
      </c>
    </row>
    <row r="86" spans="3:9" hidden="1" outlineLevel="1" x14ac:dyDescent="0.25">
      <c r="C86" t="str">
        <f>'Dropdown Lists'!D53</f>
        <v>ELECTRONIC OR DIGITAL HID BALLASTS</v>
      </c>
      <c r="E86" t="str">
        <f>'Dropdown Lists'!H53</f>
        <v>Ventilation and Circulation</v>
      </c>
      <c r="I86" t="s">
        <v>56</v>
      </c>
    </row>
    <row r="87" spans="3:9" hidden="1" outlineLevel="1" x14ac:dyDescent="0.25">
      <c r="C87" t="str">
        <f>'Dropdown Lists'!D54</f>
        <v>ENERGY EFFICIENT TELEVISION</v>
      </c>
      <c r="E87" t="str">
        <f>'Dropdown Lists'!H54</f>
        <v>Water Heating</v>
      </c>
      <c r="I87" t="s">
        <v>57</v>
      </c>
    </row>
    <row r="88" spans="3:9" hidden="1" outlineLevel="1" x14ac:dyDescent="0.25">
      <c r="C88" t="str">
        <f>'Dropdown Lists'!D55</f>
        <v>ENERGY STAR QUALIFIED LED</v>
      </c>
      <c r="I88" t="s">
        <v>58</v>
      </c>
    </row>
    <row r="89" spans="3:9" hidden="1" outlineLevel="1" x14ac:dyDescent="0.25">
      <c r="C89" t="str">
        <f>'Dropdown Lists'!D56</f>
        <v>ENERGY STAR QUALIFIED LIGHT FIXTURE - 1 OR 2 SOCKETS</v>
      </c>
      <c r="I89" t="s">
        <v>59</v>
      </c>
    </row>
    <row r="90" spans="3:9" hidden="1" outlineLevel="1" x14ac:dyDescent="0.25">
      <c r="C90" t="str">
        <f>'Dropdown Lists'!D57</f>
        <v>ENERGY STAR QUALIFIED LIGHT FIXTURE - 3 OR MORE SOCKETS</v>
      </c>
      <c r="I90" t="s">
        <v>60</v>
      </c>
    </row>
    <row r="91" spans="3:9" hidden="1" outlineLevel="1" x14ac:dyDescent="0.25">
      <c r="C91" t="str">
        <f>'Dropdown Lists'!D58</f>
        <v>ENERGY STAR QUALIFIED RECESSED LIGHTING- LED</v>
      </c>
      <c r="I91" t="s">
        <v>61</v>
      </c>
    </row>
    <row r="92" spans="3:9" hidden="1" outlineLevel="1" x14ac:dyDescent="0.25">
      <c r="C92" t="str">
        <f>'Dropdown Lists'!D59</f>
        <v>ENERGY STAR QUALIFIED UNDER THE COUNTER LIGHTING</v>
      </c>
      <c r="I92" t="s">
        <v>62</v>
      </c>
    </row>
    <row r="93" spans="3:9" hidden="1" outlineLevel="1" x14ac:dyDescent="0.25">
      <c r="C93" t="str">
        <f>'Dropdown Lists'!D60</f>
        <v>ENERGY STAR® BATTERY CHARGERS</v>
      </c>
      <c r="I93" t="s">
        <v>63</v>
      </c>
    </row>
    <row r="94" spans="3:9" hidden="1" outlineLevel="1" x14ac:dyDescent="0.25">
      <c r="C94" t="str">
        <f>'Dropdown Lists'!D61</f>
        <v>ENERGY STAR® CEILING FAN</v>
      </c>
      <c r="I94" t="s">
        <v>64</v>
      </c>
    </row>
    <row r="95" spans="3:9" hidden="1" outlineLevel="1" x14ac:dyDescent="0.25">
      <c r="C95" t="str">
        <f>'Dropdown Lists'!D62</f>
        <v>ENERGY STAR® CENTRAL AIR CONDITIONER</v>
      </c>
      <c r="I95" t="s">
        <v>65</v>
      </c>
    </row>
    <row r="96" spans="3:9" hidden="1" outlineLevel="1" x14ac:dyDescent="0.25">
      <c r="C96" t="str">
        <f>'Dropdown Lists'!D63</f>
        <v>ENERGY STAR® CLOTHES WASHER</v>
      </c>
      <c r="I96" t="s">
        <v>66</v>
      </c>
    </row>
    <row r="97" spans="3:9" hidden="1" outlineLevel="1" x14ac:dyDescent="0.25">
      <c r="C97" t="str">
        <f>'Dropdown Lists'!D64</f>
        <v>ENERGY STAR® DEHUMIDIFIER</v>
      </c>
      <c r="I97" t="s">
        <v>67</v>
      </c>
    </row>
    <row r="98" spans="3:9" hidden="1" outlineLevel="1" x14ac:dyDescent="0.25">
      <c r="C98" t="str">
        <f>'Dropdown Lists'!D65</f>
        <v>ENERGY STAR® DISHWASHER</v>
      </c>
      <c r="I98" t="s">
        <v>68</v>
      </c>
    </row>
    <row r="99" spans="3:9" hidden="1" outlineLevel="1" x14ac:dyDescent="0.25">
      <c r="C99" t="str">
        <f>'Dropdown Lists'!D66</f>
        <v xml:space="preserve">ENERGY STAR® DISHWASHER                                                                             </v>
      </c>
      <c r="I99" t="s">
        <v>69</v>
      </c>
    </row>
    <row r="100" spans="3:9" hidden="1" outlineLevel="1" x14ac:dyDescent="0.25">
      <c r="C100" t="str">
        <f>'Dropdown Lists'!D67</f>
        <v xml:space="preserve">ENERGY STAR® FREEZER                                                                                </v>
      </c>
      <c r="I100" t="s">
        <v>70</v>
      </c>
    </row>
    <row r="101" spans="3:9" hidden="1" outlineLevel="1" x14ac:dyDescent="0.25">
      <c r="C101" t="str">
        <f>'Dropdown Lists'!D68</f>
        <v>ENERGY STAR® LED LAMPS - MR16 GU5.3 BASE</v>
      </c>
      <c r="I101" t="s">
        <v>71</v>
      </c>
    </row>
    <row r="102" spans="3:9" hidden="1" outlineLevel="1" x14ac:dyDescent="0.25">
      <c r="C102" t="str">
        <f>'Dropdown Lists'!D69</f>
        <v>ENERGY STAR® LED LAMPS - OMNIDIRECTIONAL A SHAPE OR WET LOCATION RATED PAR</v>
      </c>
      <c r="I102" t="s">
        <v>72</v>
      </c>
    </row>
    <row r="103" spans="3:9" hidden="1" outlineLevel="1" x14ac:dyDescent="0.25">
      <c r="C103" t="str">
        <f>'Dropdown Lists'!D70</f>
        <v>ENERGY STAR® LED LAMPS - PAR16 OR MR16 GU10 BASE</v>
      </c>
      <c r="I103" t="s">
        <v>73</v>
      </c>
    </row>
    <row r="104" spans="3:9" hidden="1" outlineLevel="1" x14ac:dyDescent="0.25">
      <c r="C104" t="str">
        <f>'Dropdown Lists'!D71</f>
        <v>ENERGY STAR® LED LIGHT BULB</v>
      </c>
      <c r="I104" t="s">
        <v>74</v>
      </c>
    </row>
    <row r="105" spans="3:9" hidden="1" outlineLevel="1" x14ac:dyDescent="0.25">
      <c r="C105" t="str">
        <f>'Dropdown Lists'!D72</f>
        <v xml:space="preserve">ENERGY STAR® LED PAR16/20/30/38 LAMPS E26 BASE </v>
      </c>
      <c r="I105" t="s">
        <v>75</v>
      </c>
    </row>
    <row r="106" spans="3:9" hidden="1" outlineLevel="1" x14ac:dyDescent="0.25">
      <c r="C106" t="str">
        <f>'Dropdown Lists'!D73</f>
        <v>ENERGY STAR® LED RECESSED DOWNLIGHTS</v>
      </c>
      <c r="I106" t="s">
        <v>76</v>
      </c>
    </row>
    <row r="107" spans="3:9" hidden="1" outlineLevel="1" x14ac:dyDescent="0.25">
      <c r="C107" t="str">
        <f>'Dropdown Lists'!D74</f>
        <v>ENERGY STAR® QUALIFIED A/V EQUIPMENT</v>
      </c>
      <c r="I107" t="s">
        <v>77</v>
      </c>
    </row>
    <row r="108" spans="3:9" hidden="1" outlineLevel="1" x14ac:dyDescent="0.25">
      <c r="C108" t="str">
        <f>'Dropdown Lists'!D75</f>
        <v xml:space="preserve">ENERGY STAR® QUALIFIED COMPACT FLUORESCENT LAMPS </v>
      </c>
      <c r="I108" t="s">
        <v>78</v>
      </c>
    </row>
    <row r="109" spans="3:9" hidden="1" outlineLevel="1" x14ac:dyDescent="0.25">
      <c r="C109" t="str">
        <f>'Dropdown Lists'!D76</f>
        <v>ENERGY STAR® QUALIFIED COMPACT FLUORESCENT LAMPS (CFLS) - GU24 FIXTURE E.G SURFACE MOUNT</v>
      </c>
      <c r="I109" t="s">
        <v>79</v>
      </c>
    </row>
    <row r="110" spans="3:9" hidden="1" outlineLevel="1" x14ac:dyDescent="0.25">
      <c r="C110" t="str">
        <f>'Dropdown Lists'!D77</f>
        <v>ENERGY STAR® QUALIFIED COMPUTERS</v>
      </c>
      <c r="I110" t="s">
        <v>80</v>
      </c>
    </row>
    <row r="111" spans="3:9" hidden="1" outlineLevel="1" x14ac:dyDescent="0.25">
      <c r="C111" t="str">
        <f>'Dropdown Lists'!D78</f>
        <v>ENERGY STAR® QUALIFIED DISPLAYS (MONITORS)</v>
      </c>
      <c r="I111" t="s">
        <v>81</v>
      </c>
    </row>
    <row r="112" spans="3:9" hidden="1" outlineLevel="1" x14ac:dyDescent="0.25">
      <c r="C112" t="str">
        <f>'Dropdown Lists'!D79</f>
        <v>ENERGY STAR® QUALIFIED GAME CONSOLES</v>
      </c>
      <c r="I112" t="s">
        <v>82</v>
      </c>
    </row>
    <row r="113" spans="3:9" hidden="1" outlineLevel="1" x14ac:dyDescent="0.25">
      <c r="C113" t="str">
        <f>'Dropdown Lists'!D80</f>
        <v>ENERGY STAR® QUALIFIED INDOOR LIGHT FIXTURE</v>
      </c>
      <c r="I113" t="s">
        <v>83</v>
      </c>
    </row>
    <row r="114" spans="3:9" hidden="1" outlineLevel="1" x14ac:dyDescent="0.25">
      <c r="C114" t="str">
        <f>'Dropdown Lists'!D81</f>
        <v>ENERGY STAR® QUALIFIED LED BULBS</v>
      </c>
      <c r="I114" t="s">
        <v>84</v>
      </c>
    </row>
    <row r="115" spans="3:9" hidden="1" outlineLevel="1" x14ac:dyDescent="0.25">
      <c r="C115" t="str">
        <f>'Dropdown Lists'!D82</f>
        <v>ENERGY STAR® QUALIFIED SET TOP BOX</v>
      </c>
      <c r="I115" t="s">
        <v>85</v>
      </c>
    </row>
    <row r="116" spans="3:9" hidden="1" outlineLevel="1" x14ac:dyDescent="0.25">
      <c r="C116" t="str">
        <f>'Dropdown Lists'!D83</f>
        <v>ENERGY STAR® QUALIFIED SPECIALTY COMPACT FLUORESCENT LAMPS (CFLS)</v>
      </c>
      <c r="I116" t="s">
        <v>86</v>
      </c>
    </row>
    <row r="117" spans="3:9" hidden="1" outlineLevel="1" x14ac:dyDescent="0.25">
      <c r="C117" t="str">
        <f>'Dropdown Lists'!D84</f>
        <v>ENERGY STAR® REFRIGERATOR</v>
      </c>
      <c r="I117" t="s">
        <v>87</v>
      </c>
    </row>
    <row r="118" spans="3:9" hidden="1" outlineLevel="1" x14ac:dyDescent="0.25">
      <c r="C118" t="str">
        <f>'Dropdown Lists'!D85</f>
        <v>ENERGY STAR® ROOM AIR CONDITIONER</v>
      </c>
      <c r="I118" t="s">
        <v>88</v>
      </c>
    </row>
    <row r="119" spans="3:9" hidden="1" outlineLevel="1" x14ac:dyDescent="0.25">
      <c r="C119" t="str">
        <f>'Dropdown Lists'!D86</f>
        <v>ENERGY STAR® WINDOWS</v>
      </c>
      <c r="I119" t="s">
        <v>89</v>
      </c>
    </row>
    <row r="120" spans="3:9" hidden="1" outlineLevel="1" x14ac:dyDescent="0.25">
      <c r="C120" t="str">
        <f>'Dropdown Lists'!D87</f>
        <v>EXIT SIGN - LED</v>
      </c>
      <c r="I120" t="s">
        <v>90</v>
      </c>
    </row>
    <row r="121" spans="3:9" hidden="1" outlineLevel="1" x14ac:dyDescent="0.25">
      <c r="C121" t="str">
        <f>'Dropdown Lists'!D88</f>
        <v xml:space="preserve">EXIT SIGNS </v>
      </c>
      <c r="I121" t="s">
        <v>91</v>
      </c>
    </row>
    <row r="122" spans="3:9" hidden="1" outlineLevel="1" x14ac:dyDescent="0.25">
      <c r="C122" t="str">
        <f>'Dropdown Lists'!D89</f>
        <v>FURNACE/AIR CONDITIONER FILTER</v>
      </c>
      <c r="I122" t="s">
        <v>92</v>
      </c>
    </row>
    <row r="123" spans="3:9" hidden="1" outlineLevel="1" x14ac:dyDescent="0.25">
      <c r="C123" t="str">
        <f>'Dropdown Lists'!D90</f>
        <v>ELECTRONICALLY COMMUTATED MOTOR (ECM)</v>
      </c>
      <c r="I123" t="s">
        <v>93</v>
      </c>
    </row>
    <row r="124" spans="3:9" hidden="1" outlineLevel="1" x14ac:dyDescent="0.25">
      <c r="C124" t="str">
        <f>'Dropdown Lists'!D91</f>
        <v xml:space="preserve">GAS RANGE                                                                                           </v>
      </c>
      <c r="I124" t="s">
        <v>94</v>
      </c>
    </row>
    <row r="125" spans="3:9" hidden="1" outlineLevel="1" x14ac:dyDescent="0.25">
      <c r="C125" t="str">
        <f>'Dropdown Lists'!D92</f>
        <v>HEAT PUMP</v>
      </c>
      <c r="I125" t="s">
        <v>95</v>
      </c>
    </row>
    <row r="126" spans="3:9" hidden="1" outlineLevel="1" x14ac:dyDescent="0.25">
      <c r="C126" t="str">
        <f>'Dropdown Lists'!D93</f>
        <v>HEAVY DUTY PLUG-IN TIMERS</v>
      </c>
      <c r="I126" t="s">
        <v>96</v>
      </c>
    </row>
    <row r="127" spans="3:9" hidden="1" outlineLevel="1" x14ac:dyDescent="0.25">
      <c r="C127" t="str">
        <f>'Dropdown Lists'!D94</f>
        <v>HIGH EFFICIENCY VENTILATION EXHAUST FANS</v>
      </c>
      <c r="I127" t="s">
        <v>97</v>
      </c>
    </row>
    <row r="128" spans="3:9" hidden="1" outlineLevel="1" x14ac:dyDescent="0.25">
      <c r="C128" t="str">
        <f>'Dropdown Lists'!D95</f>
        <v>HIGH PERFORMANCE MEDIUM BAY T8 FIXTURES</v>
      </c>
      <c r="I128" t="s">
        <v>98</v>
      </c>
    </row>
    <row r="129" spans="3:9" hidden="1" outlineLevel="1" x14ac:dyDescent="0.25">
      <c r="C129" t="str">
        <f>'Dropdown Lists'!D96</f>
        <v>HIGH PERFORMANCE T8 FIXTURES</v>
      </c>
      <c r="I129" t="s">
        <v>99</v>
      </c>
    </row>
    <row r="130" spans="3:9" hidden="1" outlineLevel="1" x14ac:dyDescent="0.25">
      <c r="C130" t="str">
        <f>'Dropdown Lists'!D97</f>
        <v>HIGH TEMPERATURE CUTOUT THERMOSTAT</v>
      </c>
      <c r="I130" t="s">
        <v>100</v>
      </c>
    </row>
    <row r="131" spans="3:9" hidden="1" outlineLevel="1" x14ac:dyDescent="0.25">
      <c r="C131" t="str">
        <f>'Dropdown Lists'!D98</f>
        <v>HIGH VOLUME LOW SPEED FAN</v>
      </c>
      <c r="I131" t="s">
        <v>101</v>
      </c>
    </row>
    <row r="132" spans="3:9" hidden="1" outlineLevel="1" x14ac:dyDescent="0.25">
      <c r="C132" t="str">
        <f>'Dropdown Lists'!D99</f>
        <v>HOT WATER PIPE WRAP</v>
      </c>
      <c r="I132" t="s">
        <v>102</v>
      </c>
    </row>
    <row r="133" spans="3:9" hidden="1" outlineLevel="1" x14ac:dyDescent="0.25">
      <c r="C133" t="str">
        <f>'Dropdown Lists'!D100</f>
        <v>INDOOR LIGHTING TIMER</v>
      </c>
      <c r="I133" t="s">
        <v>103</v>
      </c>
    </row>
    <row r="134" spans="3:9" hidden="1" outlineLevel="1" x14ac:dyDescent="0.25">
      <c r="C134" t="str">
        <f>'Dropdown Lists'!D101</f>
        <v>INDOOR MOTION SENSOR</v>
      </c>
      <c r="I134" t="s">
        <v>104</v>
      </c>
    </row>
    <row r="135" spans="3:9" hidden="1" outlineLevel="1" x14ac:dyDescent="0.25">
      <c r="C135" t="str">
        <f>'Dropdown Lists'!D102</f>
        <v>INFRARED COATED HALOGEN LAMPS</v>
      </c>
      <c r="I135" t="s">
        <v>105</v>
      </c>
    </row>
    <row r="136" spans="3:9" hidden="1" outlineLevel="1" x14ac:dyDescent="0.25">
      <c r="C136" t="str">
        <f>'Dropdown Lists'!D103</f>
        <v>IN-SUITE TEMPERATURE CONTROLS</v>
      </c>
      <c r="I136" t="s">
        <v>106</v>
      </c>
    </row>
    <row r="137" spans="3:9" hidden="1" outlineLevel="1" x14ac:dyDescent="0.25">
      <c r="C137" t="str">
        <f>'Dropdown Lists'!D104</f>
        <v>LIGHTING TIMERS (HARD-WIRED, INDOOR)</v>
      </c>
      <c r="I137" t="s">
        <v>107</v>
      </c>
    </row>
    <row r="138" spans="3:9" hidden="1" outlineLevel="1" x14ac:dyDescent="0.25">
      <c r="C138" t="str">
        <f>'Dropdown Lists'!D105</f>
        <v>LOWER WATTAGE HID LAMPS</v>
      </c>
      <c r="I138" t="s">
        <v>108</v>
      </c>
    </row>
    <row r="139" spans="3:9" hidden="1" outlineLevel="1" x14ac:dyDescent="0.25">
      <c r="C139" t="str">
        <f>'Dropdown Lists'!D106</f>
        <v>METAL HALIDE DIRECT LAMP REPLACEMENT</v>
      </c>
      <c r="I139" t="s">
        <v>109</v>
      </c>
    </row>
    <row r="140" spans="3:9" hidden="1" outlineLevel="1" x14ac:dyDescent="0.25">
      <c r="C140" t="str">
        <f>'Dropdown Lists'!D107</f>
        <v>METAL HALIDE FIXTURE</v>
      </c>
      <c r="I140" t="s">
        <v>110</v>
      </c>
    </row>
    <row r="141" spans="3:9" hidden="1" outlineLevel="1" x14ac:dyDescent="0.25">
      <c r="C141" t="str">
        <f>'Dropdown Lists'!D108</f>
        <v>MOTION SENSORS (HARD-WIRED, INDOOR)</v>
      </c>
      <c r="I141" t="s">
        <v>111</v>
      </c>
    </row>
    <row r="142" spans="3:9" hidden="1" outlineLevel="1" x14ac:dyDescent="0.25">
      <c r="C142" t="str">
        <f>'Dropdown Lists'!D109</f>
        <v>NON-DIMMABLE SELF-BALLASTED CFL</v>
      </c>
      <c r="I142" t="s">
        <v>112</v>
      </c>
    </row>
    <row r="143" spans="3:9" hidden="1" outlineLevel="1" x14ac:dyDescent="0.25">
      <c r="C143" t="str">
        <f>'Dropdown Lists'!D110</f>
        <v>NON-ELECTRIC SPACE COOLING</v>
      </c>
    </row>
    <row r="144" spans="3:9" hidden="1" outlineLevel="1" x14ac:dyDescent="0.25">
      <c r="C144" t="str">
        <f>'Dropdown Lists'!D111</f>
        <v>OCCUPANCY SENSORS</v>
      </c>
    </row>
    <row r="145" spans="3:3" hidden="1" outlineLevel="1" x14ac:dyDescent="0.25">
      <c r="C145" t="str">
        <f>'Dropdown Lists'!D112</f>
        <v>OPEN DRIP-PROOF (ODP) MOTORS</v>
      </c>
    </row>
    <row r="146" spans="3:3" hidden="1" outlineLevel="1" x14ac:dyDescent="0.25">
      <c r="C146" t="str">
        <f>'Dropdown Lists'!D113</f>
        <v>OUTDOOR LIGHTING TIMER</v>
      </c>
    </row>
    <row r="147" spans="3:3" hidden="1" outlineLevel="1" x14ac:dyDescent="0.25">
      <c r="C147" t="str">
        <f>'Dropdown Lists'!D114</f>
        <v>OUTDOOR MOTION SENSOR</v>
      </c>
    </row>
    <row r="148" spans="3:3" hidden="1" outlineLevel="1" x14ac:dyDescent="0.25">
      <c r="C148" t="str">
        <f>'Dropdown Lists'!D115</f>
        <v>PHOTOCELL AND TIMER FOR LIGHTING CONTROL</v>
      </c>
    </row>
    <row r="149" spans="3:3" hidden="1" outlineLevel="1" x14ac:dyDescent="0.25">
      <c r="C149" t="str">
        <f>'Dropdown Lists'!D116</f>
        <v>POOL PUMP WITH TIME-CLOCK OR CONTROLLER</v>
      </c>
    </row>
    <row r="150" spans="3:3" hidden="1" outlineLevel="1" x14ac:dyDescent="0.25">
      <c r="C150" t="str">
        <f>'Dropdown Lists'!D117</f>
        <v>POWER BAR WITH INTEGRATED TIMER</v>
      </c>
    </row>
    <row r="151" spans="3:3" hidden="1" outlineLevel="1" x14ac:dyDescent="0.25">
      <c r="C151" t="str">
        <f>'Dropdown Lists'!D118</f>
        <v>POWER BAR, SMART (WITH AUTO SHUT-OFF)</v>
      </c>
    </row>
    <row r="152" spans="3:3" hidden="1" outlineLevel="1" x14ac:dyDescent="0.25">
      <c r="C152" t="str">
        <f>'Dropdown Lists'!D119</f>
        <v>PROGRAMMABLE THERMOSTAT</v>
      </c>
    </row>
    <row r="153" spans="3:3" hidden="1" outlineLevel="1" x14ac:dyDescent="0.25">
      <c r="C153" t="str">
        <f>'Dropdown Lists'!D120</f>
        <v>PROGRAMMABLE THERMOSTAT (BASEBOARD)</v>
      </c>
    </row>
    <row r="154" spans="3:3" hidden="1" outlineLevel="1" x14ac:dyDescent="0.25">
      <c r="C154" t="str">
        <f>'Dropdown Lists'!D121</f>
        <v>PULSE START METAL HALIDE</v>
      </c>
    </row>
    <row r="155" spans="3:3" hidden="1" outlineLevel="1" x14ac:dyDescent="0.25">
      <c r="C155" t="str">
        <f>'Dropdown Lists'!D122</f>
        <v>REDUCED WATTAGE T8 FIXTURES</v>
      </c>
    </row>
    <row r="156" spans="3:3" hidden="1" outlineLevel="1" x14ac:dyDescent="0.25">
      <c r="C156" t="str">
        <f>'Dropdown Lists'!D123</f>
        <v>REFRIGERATED DISPLAY CASE LED STRIP LIGHT</v>
      </c>
    </row>
    <row r="157" spans="3:3" hidden="1" outlineLevel="1" x14ac:dyDescent="0.25">
      <c r="C157" t="str">
        <f>'Dropdown Lists'!D124</f>
        <v xml:space="preserve">REFRIGERATOR REPLACEMENT                                                              </v>
      </c>
    </row>
    <row r="158" spans="3:3" hidden="1" outlineLevel="1" x14ac:dyDescent="0.25">
      <c r="C158" t="str">
        <f>'Dropdown Lists'!D125</f>
        <v>RESIDENTIAL ATTIC INSULATION</v>
      </c>
    </row>
    <row r="159" spans="3:3" hidden="1" outlineLevel="1" x14ac:dyDescent="0.25">
      <c r="C159" t="str">
        <f>'Dropdown Lists'!D126</f>
        <v xml:space="preserve">RESIDENTIAL CLOTHES DRYER                                                                           </v>
      </c>
    </row>
    <row r="160" spans="3:3" hidden="1" outlineLevel="1" x14ac:dyDescent="0.25">
      <c r="C160" t="str">
        <f>'Dropdown Lists'!D127</f>
        <v>SEASONAL LED LIGHTS</v>
      </c>
    </row>
    <row r="161" spans="3:3" hidden="1" outlineLevel="1" x14ac:dyDescent="0.25">
      <c r="C161" t="str">
        <f>'Dropdown Lists'!D128</f>
        <v>SELF BALLASTED CERAMIC METAL HALIDE LAMP</v>
      </c>
    </row>
    <row r="162" spans="3:3" hidden="1" outlineLevel="1" x14ac:dyDescent="0.25">
      <c r="C162" t="str">
        <f>'Dropdown Lists'!D129</f>
        <v>SINGLE CREEP HEAT PAD</v>
      </c>
    </row>
    <row r="163" spans="3:3" hidden="1" outlineLevel="1" x14ac:dyDescent="0.25">
      <c r="C163" t="str">
        <f>'Dropdown Lists'!D130</f>
        <v>SOLAR HOT WATER COLLECTOR</v>
      </c>
    </row>
    <row r="164" spans="3:3" hidden="1" outlineLevel="1" x14ac:dyDescent="0.25">
      <c r="C164" t="str">
        <f>'Dropdown Lists'!D131</f>
        <v>SOLAR LANDSCAPE LIGHTS</v>
      </c>
    </row>
    <row r="165" spans="3:3" hidden="1" outlineLevel="1" x14ac:dyDescent="0.25">
      <c r="C165" t="str">
        <f>'Dropdown Lists'!D132</f>
        <v>SOLAR THERMAL WATER HEATER</v>
      </c>
    </row>
    <row r="166" spans="3:3" hidden="1" outlineLevel="1" x14ac:dyDescent="0.25">
      <c r="C166" t="str">
        <f>'Dropdown Lists'!D133</f>
        <v>STANDARD PERFORMANCE MEDIUM BAY T8 FIXTURES</v>
      </c>
    </row>
    <row r="167" spans="3:3" hidden="1" outlineLevel="1" x14ac:dyDescent="0.25">
      <c r="C167" t="str">
        <f>'Dropdown Lists'!D134</f>
        <v>STANDARD PERFORMANCE T8</v>
      </c>
    </row>
    <row r="168" spans="3:3" hidden="1" outlineLevel="1" x14ac:dyDescent="0.25">
      <c r="C168" t="str">
        <f>'Dropdown Lists'!D135</f>
        <v>SYNCHRONOUS BELT</v>
      </c>
    </row>
    <row r="169" spans="3:3" hidden="1" outlineLevel="1" x14ac:dyDescent="0.25">
      <c r="C169" t="str">
        <f>'Dropdown Lists'!D136</f>
        <v>T5 FIXTURES</v>
      </c>
    </row>
    <row r="170" spans="3:3" hidden="1" outlineLevel="1" x14ac:dyDescent="0.25">
      <c r="C170" t="str">
        <f>'Dropdown Lists'!D137</f>
        <v>T5 MEDIUM AND HIGH BAY FIXTURES</v>
      </c>
    </row>
    <row r="171" spans="3:3" hidden="1" outlineLevel="1" x14ac:dyDescent="0.25">
      <c r="C171" t="str">
        <f>'Dropdown Lists'!D138</f>
        <v xml:space="preserve">T8 HIGH OUTPUT LAMPS &amp; ELECTRONIC BALLAST </v>
      </c>
    </row>
    <row r="172" spans="3:3" hidden="1" outlineLevel="1" x14ac:dyDescent="0.25">
      <c r="C172" t="str">
        <f>'Dropdown Lists'!D139</f>
        <v xml:space="preserve">T8 LAMPS &amp; ELECTRONIC BALLAST </v>
      </c>
    </row>
    <row r="173" spans="3:3" hidden="1" outlineLevel="1" x14ac:dyDescent="0.25">
      <c r="C173" t="str">
        <f>'Dropdown Lists'!D140</f>
        <v>TIMER AND CLIP-ON THERMOSTATIC CONTROLS</v>
      </c>
    </row>
    <row r="174" spans="3:3" hidden="1" outlineLevel="1" x14ac:dyDescent="0.25">
      <c r="C174" t="str">
        <f>'Dropdown Lists'!D141</f>
        <v>TOTALLY ENCLOSED FAN-COOLED (TEFC) MOTORS</v>
      </c>
    </row>
    <row r="175" spans="3:3" hidden="1" outlineLevel="1" x14ac:dyDescent="0.25">
      <c r="C175" t="str">
        <f>'Dropdown Lists'!D142</f>
        <v>ULTRA HIGH EFFICIENCY VENTILATION EXHAUST FANS</v>
      </c>
    </row>
    <row r="176" spans="3:3" hidden="1" outlineLevel="1" x14ac:dyDescent="0.25">
      <c r="C176" t="str">
        <f>'Dropdown Lists'!D143</f>
        <v>UNITARY AIR-CONDITIONING UNIT</v>
      </c>
    </row>
    <row r="177" spans="3:3" hidden="1" outlineLevel="1" x14ac:dyDescent="0.25">
      <c r="C177" t="str">
        <f>'Dropdown Lists'!D144</f>
        <v>UNITARY AIR-CONDITIONING UNIT WITH ECONOMIZER</v>
      </c>
    </row>
    <row r="178" spans="3:3" hidden="1" outlineLevel="1" x14ac:dyDescent="0.25">
      <c r="C178" t="str">
        <f>'Dropdown Lists'!D145</f>
        <v>VARIABLE FREQUENCY DRIVE (VFD)</v>
      </c>
    </row>
    <row r="179" spans="3:3" hidden="1" outlineLevel="1" x14ac:dyDescent="0.25">
      <c r="C179" t="str">
        <f>'Dropdown Lists'!D146</f>
        <v xml:space="preserve">VARIABLE SPEED POOL PUMP MOTORS                                                                     </v>
      </c>
    </row>
    <row r="180" spans="3:3" hidden="1" outlineLevel="1" x14ac:dyDescent="0.25">
      <c r="C180" t="str">
        <f>'Dropdown Lists'!D147</f>
        <v>WATER HEATER BLANKET</v>
      </c>
    </row>
    <row r="181" spans="3:3" hidden="1" outlineLevel="1" x14ac:dyDescent="0.25">
      <c r="C181" t="str">
        <f>'Dropdown Lists'!D148</f>
        <v>WATER TO AIR GROUND SOURCE HEAT PUMP CLOSED LOOP</v>
      </c>
    </row>
    <row r="182" spans="3:3" hidden="1" outlineLevel="1" x14ac:dyDescent="0.25">
      <c r="C182" t="str">
        <f>'Dropdown Lists'!D149</f>
        <v>WATER TO AIR GROUND SOURCE HEAT PUMP OPEN LOOP</v>
      </c>
    </row>
    <row r="183" spans="3:3" hidden="1" outlineLevel="1" x14ac:dyDescent="0.25">
      <c r="C183" t="str">
        <f>'Dropdown Lists'!D150</f>
        <v>WEATHERSTRIPPING (DOOR FRAME)</v>
      </c>
    </row>
    <row r="184" spans="3:3" hidden="1" outlineLevel="1" x14ac:dyDescent="0.25">
      <c r="C184" t="str">
        <f>'Dropdown Lists'!D151</f>
        <v>WEATHERSTRIPPING (FOAM OR V-STRIP)</v>
      </c>
    </row>
    <row r="185" spans="3:3" hidden="1" outlineLevel="1" x14ac:dyDescent="0.25">
      <c r="C185" t="str">
        <f>'Dropdown Lists'!D152</f>
        <v>WINDOW SOLAR FILM</v>
      </c>
    </row>
    <row r="186" spans="3:3" hidden="1" outlineLevel="1" x14ac:dyDescent="0.25">
      <c r="C186" t="str">
        <f>'Dropdown Lists'!D153</f>
        <v>Other</v>
      </c>
    </row>
    <row r="187" spans="3:3" hidden="1" x14ac:dyDescent="0.25"/>
    <row r="188" spans="3:3" hidden="1" x14ac:dyDescent="0.25"/>
    <row r="189" spans="3:3" hidden="1" x14ac:dyDescent="0.25"/>
    <row r="190" spans="3:3" hidden="1" x14ac:dyDescent="0.25"/>
  </sheetData>
  <sheetProtection password="F265" sheet="1" objects="1" scenarios="1"/>
  <mergeCells count="233">
    <mergeCell ref="C48:F48"/>
    <mergeCell ref="G48:O48"/>
    <mergeCell ref="R48:U48"/>
    <mergeCell ref="V48:AD48"/>
    <mergeCell ref="C45:F45"/>
    <mergeCell ref="G45:I45"/>
    <mergeCell ref="J45:L45"/>
    <mergeCell ref="M45:O45"/>
    <mergeCell ref="R45:U45"/>
    <mergeCell ref="V45:X45"/>
    <mergeCell ref="Y45:AA45"/>
    <mergeCell ref="AB45:AD45"/>
    <mergeCell ref="C46:F47"/>
    <mergeCell ref="G46:I46"/>
    <mergeCell ref="J46:L46"/>
    <mergeCell ref="M46:O46"/>
    <mergeCell ref="R46:U47"/>
    <mergeCell ref="V46:X46"/>
    <mergeCell ref="Y46:AA46"/>
    <mergeCell ref="AB46:AD46"/>
    <mergeCell ref="G47:I47"/>
    <mergeCell ref="J47:L47"/>
    <mergeCell ref="M47:O47"/>
    <mergeCell ref="V47:X47"/>
    <mergeCell ref="Y47:AA47"/>
    <mergeCell ref="AB47:AD47"/>
    <mergeCell ref="C43:F43"/>
    <mergeCell ref="G43:I43"/>
    <mergeCell ref="J43:O43"/>
    <mergeCell ref="R43:U43"/>
    <mergeCell ref="V43:X43"/>
    <mergeCell ref="Y43:AD43"/>
    <mergeCell ref="C44:F44"/>
    <mergeCell ref="G44:I44"/>
    <mergeCell ref="J44:O44"/>
    <mergeCell ref="R44:U44"/>
    <mergeCell ref="V44:X44"/>
    <mergeCell ref="Y44:AD44"/>
    <mergeCell ref="C39:F39"/>
    <mergeCell ref="G39:O39"/>
    <mergeCell ref="R39:U39"/>
    <mergeCell ref="V39:AD39"/>
    <mergeCell ref="B41:O41"/>
    <mergeCell ref="Q41:AD41"/>
    <mergeCell ref="C42:F42"/>
    <mergeCell ref="G42:I42"/>
    <mergeCell ref="J42:O42"/>
    <mergeCell ref="R42:U42"/>
    <mergeCell ref="V42:X42"/>
    <mergeCell ref="Y42:AD42"/>
    <mergeCell ref="C37:F38"/>
    <mergeCell ref="G37:I37"/>
    <mergeCell ref="J37:L37"/>
    <mergeCell ref="M37:O37"/>
    <mergeCell ref="R37:U38"/>
    <mergeCell ref="V37:X37"/>
    <mergeCell ref="Y37:AA37"/>
    <mergeCell ref="AB37:AD37"/>
    <mergeCell ref="G38:I38"/>
    <mergeCell ref="J38:L38"/>
    <mergeCell ref="M38:O38"/>
    <mergeCell ref="V38:X38"/>
    <mergeCell ref="Y38:AA38"/>
    <mergeCell ref="AB38:AD38"/>
    <mergeCell ref="C35:F35"/>
    <mergeCell ref="G35:I35"/>
    <mergeCell ref="J35:O35"/>
    <mergeCell ref="R35:U35"/>
    <mergeCell ref="V35:X35"/>
    <mergeCell ref="Y35:AD35"/>
    <mergeCell ref="C36:F36"/>
    <mergeCell ref="G36:I36"/>
    <mergeCell ref="J36:L36"/>
    <mergeCell ref="M36:O36"/>
    <mergeCell ref="R36:U36"/>
    <mergeCell ref="V36:X36"/>
    <mergeCell ref="Y36:AA36"/>
    <mergeCell ref="AB36:AD36"/>
    <mergeCell ref="B32:O32"/>
    <mergeCell ref="Q32:AD32"/>
    <mergeCell ref="C33:F33"/>
    <mergeCell ref="G33:I33"/>
    <mergeCell ref="J33:O33"/>
    <mergeCell ref="R33:U33"/>
    <mergeCell ref="V33:X33"/>
    <mergeCell ref="Y33:AD33"/>
    <mergeCell ref="C34:F34"/>
    <mergeCell ref="G34:I34"/>
    <mergeCell ref="J34:O34"/>
    <mergeCell ref="R34:U34"/>
    <mergeCell ref="V34:X34"/>
    <mergeCell ref="Y34:AD34"/>
    <mergeCell ref="R30:U30"/>
    <mergeCell ref="V30:AD30"/>
    <mergeCell ref="C16:F16"/>
    <mergeCell ref="G16:I16"/>
    <mergeCell ref="J16:O16"/>
    <mergeCell ref="G20:I20"/>
    <mergeCell ref="J20:L20"/>
    <mergeCell ref="J28:L28"/>
    <mergeCell ref="M28:O28"/>
    <mergeCell ref="G29:I29"/>
    <mergeCell ref="G24:I24"/>
    <mergeCell ref="G26:I26"/>
    <mergeCell ref="G27:I27"/>
    <mergeCell ref="Y27:AA27"/>
    <mergeCell ref="AB27:AD27"/>
    <mergeCell ref="V28:X28"/>
    <mergeCell ref="Y28:AA28"/>
    <mergeCell ref="AB28:AD28"/>
    <mergeCell ref="V24:X24"/>
    <mergeCell ref="V25:X25"/>
    <mergeCell ref="V26:X26"/>
    <mergeCell ref="V27:X27"/>
    <mergeCell ref="V29:X29"/>
    <mergeCell ref="J27:L27"/>
    <mergeCell ref="M27:O27"/>
    <mergeCell ref="G28:I28"/>
    <mergeCell ref="G25:I25"/>
    <mergeCell ref="Q23:AD23"/>
    <mergeCell ref="R24:U24"/>
    <mergeCell ref="Y24:AD24"/>
    <mergeCell ref="R25:U25"/>
    <mergeCell ref="Y25:AD25"/>
    <mergeCell ref="R26:U26"/>
    <mergeCell ref="Y26:AD26"/>
    <mergeCell ref="R27:U27"/>
    <mergeCell ref="R28:U29"/>
    <mergeCell ref="Y29:AA29"/>
    <mergeCell ref="AB29:AD29"/>
    <mergeCell ref="R21:U21"/>
    <mergeCell ref="V21:AD21"/>
    <mergeCell ref="R17:U17"/>
    <mergeCell ref="V17:X17"/>
    <mergeCell ref="Y17:AD17"/>
    <mergeCell ref="R16:U16"/>
    <mergeCell ref="V16:X16"/>
    <mergeCell ref="Y16:AD16"/>
    <mergeCell ref="C18:F18"/>
    <mergeCell ref="G18:I18"/>
    <mergeCell ref="R18:U18"/>
    <mergeCell ref="G19:I19"/>
    <mergeCell ref="J19:L19"/>
    <mergeCell ref="M19:O19"/>
    <mergeCell ref="V19:X19"/>
    <mergeCell ref="Y19:AA19"/>
    <mergeCell ref="J18:L18"/>
    <mergeCell ref="AB19:AD19"/>
    <mergeCell ref="V20:X20"/>
    <mergeCell ref="Y20:AA20"/>
    <mergeCell ref="AB20:AD20"/>
    <mergeCell ref="Q5:AD5"/>
    <mergeCell ref="R6:U6"/>
    <mergeCell ref="V6:X6"/>
    <mergeCell ref="Y6:AD6"/>
    <mergeCell ref="R7:U7"/>
    <mergeCell ref="V7:X7"/>
    <mergeCell ref="Y7:AD7"/>
    <mergeCell ref="R9:U9"/>
    <mergeCell ref="V9:X9"/>
    <mergeCell ref="Y9:AA9"/>
    <mergeCell ref="AB9:AD9"/>
    <mergeCell ref="R8:U8"/>
    <mergeCell ref="V8:X8"/>
    <mergeCell ref="Y8:AD8"/>
    <mergeCell ref="C30:F30"/>
    <mergeCell ref="G30:O30"/>
    <mergeCell ref="B3:O3"/>
    <mergeCell ref="G6:I6"/>
    <mergeCell ref="J6:O6"/>
    <mergeCell ref="G7:I7"/>
    <mergeCell ref="J7:O7"/>
    <mergeCell ref="G15:I15"/>
    <mergeCell ref="B5:O5"/>
    <mergeCell ref="M9:O9"/>
    <mergeCell ref="B23:O23"/>
    <mergeCell ref="C24:F24"/>
    <mergeCell ref="J24:O24"/>
    <mergeCell ref="C25:F25"/>
    <mergeCell ref="J25:O25"/>
    <mergeCell ref="C26:F26"/>
    <mergeCell ref="J26:O26"/>
    <mergeCell ref="C27:F27"/>
    <mergeCell ref="C28:F29"/>
    <mergeCell ref="J29:L29"/>
    <mergeCell ref="M29:O29"/>
    <mergeCell ref="C12:F12"/>
    <mergeCell ref="G12:O12"/>
    <mergeCell ref="B14:O14"/>
    <mergeCell ref="R12:U12"/>
    <mergeCell ref="V12:AD12"/>
    <mergeCell ref="Q14:AD14"/>
    <mergeCell ref="R15:U15"/>
    <mergeCell ref="Y15:AD15"/>
    <mergeCell ref="R19:U20"/>
    <mergeCell ref="V18:X18"/>
    <mergeCell ref="Y18:AA18"/>
    <mergeCell ref="AB18:AD18"/>
    <mergeCell ref="V15:X15"/>
    <mergeCell ref="C15:F15"/>
    <mergeCell ref="J15:O15"/>
    <mergeCell ref="C19:F20"/>
    <mergeCell ref="C21:F21"/>
    <mergeCell ref="G21:O21"/>
    <mergeCell ref="B1:L1"/>
    <mergeCell ref="C7:F7"/>
    <mergeCell ref="C9:F9"/>
    <mergeCell ref="C6:F6"/>
    <mergeCell ref="G9:I9"/>
    <mergeCell ref="J9:L9"/>
    <mergeCell ref="M18:O18"/>
    <mergeCell ref="C17:F17"/>
    <mergeCell ref="G17:I17"/>
    <mergeCell ref="J17:O17"/>
    <mergeCell ref="M20:O20"/>
    <mergeCell ref="C8:F8"/>
    <mergeCell ref="G8:I8"/>
    <mergeCell ref="J8:O8"/>
    <mergeCell ref="C10:F11"/>
    <mergeCell ref="B2:O2"/>
    <mergeCell ref="R10:U11"/>
    <mergeCell ref="V10:X10"/>
    <mergeCell ref="Y10:AA10"/>
    <mergeCell ref="AB10:AD10"/>
    <mergeCell ref="G10:I10"/>
    <mergeCell ref="J10:L10"/>
    <mergeCell ref="M10:O10"/>
    <mergeCell ref="G11:I11"/>
    <mergeCell ref="J11:L11"/>
    <mergeCell ref="M11:O11"/>
    <mergeCell ref="V11:X11"/>
    <mergeCell ref="Y11:AA11"/>
    <mergeCell ref="AB11:AD11"/>
  </mergeCells>
  <dataValidations xWindow="855" yWindow="584" count="7">
    <dataValidation type="list" allowBlank="1" showInputMessage="1" showErrorMessage="1" sqref="G22:I22 G40:I40">
      <formula1>$J$56:$J$63</formula1>
    </dataValidation>
    <dataValidation type="list" allowBlank="1" showInputMessage="1" showErrorMessage="1" promptTitle="Criteria" prompt="Select Program type (Regional, Local or Pilot)" sqref="G7:I7 V16:X16 V25:X25 V7:X7 G16:I16 G25:I25 V34:X34 V43:X43 G34:I34 G43:I43">
      <formula1>$G$66:$G$68</formula1>
    </dataValidation>
    <dataValidation allowBlank="1" showInputMessage="1" showErrorMessage="1" promptTitle="Criteria" prompt="Input Program Name" sqref="G6:I6 V6:X6 G15:I15 V15:X15 V24:X24 G24:I24 G33:I33 V33:X33 V42:X42 G42:I42"/>
    <dataValidation allowBlank="1" showInputMessage="1" showErrorMessage="1" promptTitle="Criteria" prompt="Input estimated submission date of Local or Regional Program or Pilot Business Case " sqref="G8:I8 V8:X8 V26:X26 V17:X17 G17:I17 G26:I26 V44:X44 V35:X35 G35:I35 G44:I44"/>
    <dataValidation type="list" allowBlank="1" showInputMessage="1" showErrorMessage="1" promptTitle="Criteria" prompt="Select customer segment(s) to be served by the Proposed Program/Pilot" sqref="G9:O9 V9:AD9 V27:AD27 V18:AD18 G18:O18 G27:O27 V45:AD45 V36:AD36 G36:O36 G45:O45">
      <formula1>$C$56:$C$63</formula1>
    </dataValidation>
    <dataValidation type="list" allowBlank="1" showInputMessage="1" showErrorMessage="1" promptTitle="Criteria" prompt="If applicable, input LDCs who will be participating in proposed Program / Pilot." sqref="G10:O11 V10:AD11 V28:AD29 V19:AD20 G19:O20 G28:O29 V46:AD47 V37:AD38 G37:O38 G46:O47">
      <formula1>$I$66:$I$143</formula1>
    </dataValidation>
    <dataValidation allowBlank="1" showInputMessage="1" showErrorMessage="1" promptTitle="Criteria" prompt="Provide general overview of proposed program or pilot objectives, eligible measures, target end-uses, delivery type, and duration (pilots). " sqref="G12:O12 G21:O21 V12:AD12 V21:AD21 V30:AD30 G30:O30 G39:O39 V39:AD39 V48:AD48 G48:O48"/>
  </dataValidations>
  <printOptions horizontalCentered="1" verticalCentered="1"/>
  <pageMargins left="0.70866141732283505" right="0.70866141732283505" top="0.74803149606299202" bottom="0.74803149606299202" header="0.31496062992126" footer="0.31496062992126"/>
  <pageSetup paperSize="5" scale="48" fitToHeight="2"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rowBreaks count="1" manualBreakCount="1">
    <brk id="31" max="29"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F6"/>
  <sheetViews>
    <sheetView showGridLines="0" zoomScale="80" zoomScaleNormal="80" workbookViewId="0">
      <selection activeCell="B5" sqref="B5"/>
    </sheetView>
  </sheetViews>
  <sheetFormatPr defaultRowHeight="15" x14ac:dyDescent="0.25"/>
  <cols>
    <col min="1" max="1" width="3.28515625" customWidth="1"/>
    <col min="2" max="2" width="62.85546875" customWidth="1"/>
    <col min="3" max="3" width="138.5703125" customWidth="1"/>
  </cols>
  <sheetData>
    <row r="1" spans="1:6" ht="23.25" x14ac:dyDescent="0.35">
      <c r="A1" s="81" t="s">
        <v>393</v>
      </c>
      <c r="B1" s="292" t="s">
        <v>332</v>
      </c>
      <c r="C1" s="292"/>
    </row>
    <row r="3" spans="1:6" ht="19.149999999999999" customHeight="1" x14ac:dyDescent="0.25">
      <c r="B3" s="302" t="s">
        <v>311</v>
      </c>
      <c r="C3" s="303"/>
    </row>
    <row r="4" spans="1:6" ht="109.9" customHeight="1" x14ac:dyDescent="0.25">
      <c r="B4" s="117" t="s">
        <v>459</v>
      </c>
      <c r="C4" s="83"/>
      <c r="D4" s="32"/>
      <c r="E4" s="7"/>
      <c r="F4" s="7"/>
    </row>
    <row r="5" spans="1:6" ht="126.6" customHeight="1" x14ac:dyDescent="0.25">
      <c r="B5" s="118" t="s">
        <v>458</v>
      </c>
      <c r="C5" s="51"/>
      <c r="D5" s="32"/>
      <c r="E5" s="7"/>
      <c r="F5" s="7"/>
    </row>
    <row r="6" spans="1:6" ht="178.15" customHeight="1" x14ac:dyDescent="0.25">
      <c r="B6" s="118" t="s">
        <v>499</v>
      </c>
      <c r="C6" s="52"/>
      <c r="D6" s="32"/>
      <c r="E6" s="7"/>
      <c r="F6" s="7"/>
    </row>
  </sheetData>
  <sheetProtection password="F265" sheet="1" objects="1" scenarios="1" formatRows="0"/>
  <dataConsolidate/>
  <mergeCells count="2">
    <mergeCell ref="B1:C1"/>
    <mergeCell ref="B3:C3"/>
  </mergeCells>
  <dataValidations xWindow="776" yWindow="464" count="3">
    <dataValidation allowBlank="1" showInputMessage="1" showErrorMessage="1" promptTitle="Considerations" prompt="-Neighbouring LDCs or comparable LDCs with similar size or challenges. _x000a_-Program design, procurement, delivery, marketing, regional events, technical reviews, business managers, applicant reps, etc. _x000a_-Provide justification if not collaborating." sqref="C4"/>
    <dataValidation allowBlank="1" showInputMessage="1" showErrorMessage="1" promptTitle="Considerations" prompt="-Joint program offers and delivery with overlapping customers_x000a_-Joint training and capability building in customer and channel partners_x000a_-Engage gas utilities in design of new local/regional programs_x000a_Please refer to Gas Collaboration Guideline." sqref="C5"/>
    <dataValidation allowBlank="1" showInputMessage="1" showErrorMessage="1" promptTitle="Key Activities for Consideration" prompt="- Identify regional / local needs determined by any regional plans _x000a_- Investgate opportunities to deploy CDM programs to address needs_x000a_- Partnerships with local governments_x000a_- Provide input into regional plans to ensure consistency in CDM amount and type" sqref="C6"/>
  </dataValidations>
  <printOptions horizontalCentered="1" verticalCentered="1"/>
  <pageMargins left="0.70866141732283505" right="0.70866141732283505" top="0.74803149606299202" bottom="0.74803149606299202" header="0.31496062992126" footer="0.31496062992126"/>
  <pageSetup paperSize="5" scale="78"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showGridLines="0" zoomScale="80" zoomScaleNormal="80" workbookViewId="0"/>
  </sheetViews>
  <sheetFormatPr defaultRowHeight="15" x14ac:dyDescent="0.25"/>
  <cols>
    <col min="1" max="1" width="3.28515625" customWidth="1"/>
    <col min="2" max="2" width="62.85546875" customWidth="1"/>
    <col min="3" max="3" width="139.140625" customWidth="1"/>
  </cols>
  <sheetData>
    <row r="1" spans="1:6" ht="23.25" x14ac:dyDescent="0.35">
      <c r="A1" s="81" t="s">
        <v>398</v>
      </c>
      <c r="B1" s="292" t="s">
        <v>360</v>
      </c>
      <c r="C1" s="292"/>
    </row>
    <row r="4" spans="1:6" ht="19.149999999999999" customHeight="1" x14ac:dyDescent="0.25">
      <c r="B4" s="304" t="s">
        <v>361</v>
      </c>
      <c r="C4" s="305"/>
    </row>
    <row r="5" spans="1:6" ht="120.6" customHeight="1" x14ac:dyDescent="0.25">
      <c r="B5" s="117" t="s">
        <v>394</v>
      </c>
      <c r="C5" s="52"/>
      <c r="D5" s="32"/>
      <c r="E5" s="7"/>
      <c r="F5" s="7"/>
    </row>
    <row r="6" spans="1:6" ht="128.44999999999999" customHeight="1" x14ac:dyDescent="0.25">
      <c r="B6" s="118" t="s">
        <v>396</v>
      </c>
      <c r="C6" s="52"/>
      <c r="D6" s="32"/>
      <c r="E6" s="7"/>
      <c r="F6" s="7"/>
    </row>
    <row r="7" spans="1:6" ht="178.15" customHeight="1" x14ac:dyDescent="0.25">
      <c r="B7" s="118" t="s">
        <v>397</v>
      </c>
      <c r="C7" s="52"/>
      <c r="D7" s="32"/>
      <c r="E7" s="7"/>
      <c r="F7" s="7"/>
    </row>
    <row r="8" spans="1:6" ht="144" customHeight="1" x14ac:dyDescent="0.25">
      <c r="B8" s="118" t="s">
        <v>395</v>
      </c>
      <c r="C8" s="52"/>
    </row>
    <row r="9" spans="1:6" ht="138" customHeight="1" x14ac:dyDescent="0.25">
      <c r="B9" s="118" t="s">
        <v>402</v>
      </c>
      <c r="C9" s="52"/>
    </row>
    <row r="10" spans="1:6" ht="114" customHeight="1" x14ac:dyDescent="0.25">
      <c r="B10" s="118" t="s">
        <v>362</v>
      </c>
      <c r="C10" s="52"/>
    </row>
  </sheetData>
  <sheetProtection password="F265" sheet="1" objects="1" scenarios="1" formatRows="0"/>
  <dataConsolidate/>
  <mergeCells count="2">
    <mergeCell ref="B1:C1"/>
    <mergeCell ref="B4:C4"/>
  </mergeCells>
  <dataValidations disablePrompts="1" xWindow="874" yWindow="474" count="5">
    <dataValidation allowBlank="1" showInputMessage="1" showErrorMessage="1" promptTitle="Note" prompt="Any other additional details to support the CDM Plan review process" sqref="C10"/>
    <dataValidation allowBlank="1" showInputMessage="1" showErrorMessage="1" promptTitle="Note" prompt="If applicable, provide any additional details on input assumptions (annual savings, load profiles, persistence, incremental costs), budget assumptions (admin costs, incentives, etc.) or estimated participation levels that may support the review process" sqref="C6"/>
    <dataValidation allowBlank="1" showInputMessage="1" showErrorMessage="1" promptTitle="Note" prompt="If applicable, provide any additional details on input assumptions (annual savings, load profiles, persistence, incremental costs), budget assumptions (admin costs, incentives, etc.) or estimated participation levels that may support the review process" sqref="C5 C7"/>
    <dataValidation allowBlank="1" showInputMessage="1" showErrorMessage="1" promptTitle="Key Activities for Consideration" prompt="If applicable, provide any additional details on forecasted savings from the 2011-2014/2015 CDM Framework which have in-service dates after Jan 1, 2015" sqref="C8"/>
    <dataValidation allowBlank="1" showInputMessage="1" showErrorMessage="1" promptTitle="Note" prompt="If applicable, provide any additional information on assumption related to budgets or costs for pay-for-performance programs." sqref="C9"/>
  </dataValidations>
  <printOptions horizontalCentered="1" verticalCentered="1"/>
  <pageMargins left="0.70866141732283505" right="0.70866141732283505" top="0.74803149606299202" bottom="0.74803149606299202" header="0.31496062992126" footer="0.31496062992126"/>
  <pageSetup paperSize="5" scale="58" orientation="landscape" r:id="rId1"/>
  <headerFooter>
    <oddHeader>&amp;L&amp;"Times New Roman,Regular"&amp;12Conservation First Framework LDC Tool Kit&amp;R&amp;"Times New Roman,Regular"&amp;12Final v2 - January 23, 2015</oddHeader>
    <oddFooter>&amp;L&amp;G&amp;C&amp;"Times New Roman,Regular"&amp;12CDM Plan Template&amp;R&amp;"Times New Roman,Regular"&amp;12&amp;A
Page &amp;P of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153"/>
  <sheetViews>
    <sheetView showGridLines="0" topLeftCell="A7" zoomScaleNormal="100" workbookViewId="0">
      <selection activeCell="G10" sqref="G10"/>
    </sheetView>
  </sheetViews>
  <sheetFormatPr defaultRowHeight="15" x14ac:dyDescent="0.25"/>
  <cols>
    <col min="2" max="2" width="45" customWidth="1"/>
    <col min="4" max="4" width="24.85546875" bestFit="1" customWidth="1"/>
  </cols>
  <sheetData>
    <row r="1" spans="1:11" ht="26.25" x14ac:dyDescent="0.4">
      <c r="A1" s="53" t="s">
        <v>333</v>
      </c>
      <c r="B1" s="54"/>
    </row>
    <row r="2" spans="1:11" x14ac:dyDescent="0.25">
      <c r="B2" s="1" t="s">
        <v>11</v>
      </c>
      <c r="D2" s="1" t="s">
        <v>20</v>
      </c>
      <c r="F2" s="1" t="s">
        <v>22</v>
      </c>
      <c r="K2" s="1" t="s">
        <v>36</v>
      </c>
    </row>
    <row r="3" spans="1:11" x14ac:dyDescent="0.25">
      <c r="B3" s="2" t="s">
        <v>299</v>
      </c>
      <c r="D3" t="s">
        <v>296</v>
      </c>
      <c r="F3" t="s">
        <v>23</v>
      </c>
      <c r="K3" t="s">
        <v>257</v>
      </c>
    </row>
    <row r="4" spans="1:11" x14ac:dyDescent="0.25">
      <c r="B4" s="2" t="s">
        <v>37</v>
      </c>
      <c r="D4" t="s">
        <v>297</v>
      </c>
      <c r="F4" t="s">
        <v>24</v>
      </c>
      <c r="K4" t="s">
        <v>120</v>
      </c>
    </row>
    <row r="5" spans="1:11" x14ac:dyDescent="0.25">
      <c r="B5" s="2" t="s">
        <v>38</v>
      </c>
      <c r="F5" t="s">
        <v>298</v>
      </c>
      <c r="K5" t="s">
        <v>32</v>
      </c>
    </row>
    <row r="6" spans="1:11" x14ac:dyDescent="0.25">
      <c r="B6" s="2" t="s">
        <v>39</v>
      </c>
      <c r="K6" t="s">
        <v>121</v>
      </c>
    </row>
    <row r="7" spans="1:11" x14ac:dyDescent="0.25">
      <c r="B7" s="2" t="s">
        <v>40</v>
      </c>
      <c r="K7" t="s">
        <v>122</v>
      </c>
    </row>
    <row r="8" spans="1:11" x14ac:dyDescent="0.25">
      <c r="B8" s="2" t="s">
        <v>41</v>
      </c>
      <c r="K8" t="s">
        <v>124</v>
      </c>
    </row>
    <row r="9" spans="1:11" x14ac:dyDescent="0.25">
      <c r="B9" s="2" t="s">
        <v>42</v>
      </c>
      <c r="D9" s="1" t="s">
        <v>25</v>
      </c>
      <c r="G9" s="1" t="s">
        <v>510</v>
      </c>
      <c r="K9" t="s">
        <v>123</v>
      </c>
    </row>
    <row r="10" spans="1:11" x14ac:dyDescent="0.25">
      <c r="B10" s="2" t="s">
        <v>43</v>
      </c>
      <c r="D10" t="s">
        <v>16</v>
      </c>
      <c r="G10" s="11" t="s">
        <v>114</v>
      </c>
      <c r="K10" s="8" t="s">
        <v>128</v>
      </c>
    </row>
    <row r="11" spans="1:11" x14ac:dyDescent="0.25">
      <c r="B11" s="2" t="s">
        <v>44</v>
      </c>
      <c r="D11" t="s">
        <v>15</v>
      </c>
      <c r="G11" s="11" t="s">
        <v>115</v>
      </c>
    </row>
    <row r="12" spans="1:11" x14ac:dyDescent="0.25">
      <c r="B12" s="2" t="s">
        <v>45</v>
      </c>
      <c r="D12" t="s">
        <v>17</v>
      </c>
      <c r="G12" s="11" t="s">
        <v>116</v>
      </c>
    </row>
    <row r="13" spans="1:11" x14ac:dyDescent="0.25">
      <c r="B13" s="2" t="s">
        <v>46</v>
      </c>
      <c r="D13" t="s">
        <v>26</v>
      </c>
      <c r="G13" s="11" t="s">
        <v>125</v>
      </c>
    </row>
    <row r="14" spans="1:11" x14ac:dyDescent="0.25">
      <c r="B14" s="2" t="s">
        <v>47</v>
      </c>
      <c r="D14" t="s">
        <v>18</v>
      </c>
      <c r="G14" s="11" t="s">
        <v>126</v>
      </c>
    </row>
    <row r="15" spans="1:11" x14ac:dyDescent="0.25">
      <c r="B15" s="2" t="s">
        <v>48</v>
      </c>
      <c r="D15" t="s">
        <v>12</v>
      </c>
      <c r="G15" s="8" t="s">
        <v>112</v>
      </c>
    </row>
    <row r="16" spans="1:11" x14ac:dyDescent="0.25">
      <c r="B16" s="2" t="s">
        <v>49</v>
      </c>
      <c r="D16" t="s">
        <v>27</v>
      </c>
    </row>
    <row r="17" spans="2:12" x14ac:dyDescent="0.25">
      <c r="B17" s="2" t="s">
        <v>50</v>
      </c>
      <c r="D17" s="8" t="s">
        <v>112</v>
      </c>
    </row>
    <row r="18" spans="2:12" x14ac:dyDescent="0.25">
      <c r="B18" s="2" t="s">
        <v>51</v>
      </c>
    </row>
    <row r="19" spans="2:12" x14ac:dyDescent="0.25">
      <c r="B19" s="2" t="s">
        <v>52</v>
      </c>
      <c r="D19" s="1" t="s">
        <v>30</v>
      </c>
      <c r="G19" s="1" t="s">
        <v>33</v>
      </c>
      <c r="L19" s="10" t="s">
        <v>259</v>
      </c>
    </row>
    <row r="20" spans="2:12" x14ac:dyDescent="0.25">
      <c r="B20" s="2" t="s">
        <v>53</v>
      </c>
      <c r="D20" t="s">
        <v>31</v>
      </c>
      <c r="G20" t="s">
        <v>34</v>
      </c>
      <c r="L20" s="11" t="s">
        <v>270</v>
      </c>
    </row>
    <row r="21" spans="2:12" x14ac:dyDescent="0.25">
      <c r="B21" s="2" t="s">
        <v>54</v>
      </c>
      <c r="D21" t="s">
        <v>32</v>
      </c>
      <c r="G21" t="s">
        <v>129</v>
      </c>
      <c r="L21" s="11" t="s">
        <v>269</v>
      </c>
    </row>
    <row r="22" spans="2:12" x14ac:dyDescent="0.25">
      <c r="B22" s="2" t="s">
        <v>55</v>
      </c>
      <c r="D22" t="s">
        <v>118</v>
      </c>
      <c r="G22" t="s">
        <v>255</v>
      </c>
      <c r="L22" s="11" t="s">
        <v>263</v>
      </c>
    </row>
    <row r="23" spans="2:12" x14ac:dyDescent="0.25">
      <c r="B23" s="2" t="s">
        <v>56</v>
      </c>
      <c r="D23" t="s">
        <v>119</v>
      </c>
      <c r="G23" t="s">
        <v>130</v>
      </c>
      <c r="L23" s="11" t="s">
        <v>262</v>
      </c>
    </row>
    <row r="24" spans="2:12" x14ac:dyDescent="0.25">
      <c r="B24" s="2" t="s">
        <v>57</v>
      </c>
      <c r="D24" t="s">
        <v>113</v>
      </c>
      <c r="G24" t="s">
        <v>131</v>
      </c>
      <c r="L24" s="11" t="s">
        <v>265</v>
      </c>
    </row>
    <row r="25" spans="2:12" x14ac:dyDescent="0.25">
      <c r="B25" s="2" t="s">
        <v>58</v>
      </c>
      <c r="D25" t="s">
        <v>117</v>
      </c>
      <c r="G25" t="s">
        <v>256</v>
      </c>
      <c r="L25" s="11" t="s">
        <v>268</v>
      </c>
    </row>
    <row r="26" spans="2:12" x14ac:dyDescent="0.25">
      <c r="B26" s="2" t="s">
        <v>59</v>
      </c>
      <c r="D26" t="s">
        <v>127</v>
      </c>
      <c r="G26" s="8" t="s">
        <v>112</v>
      </c>
      <c r="L26" s="11" t="s">
        <v>271</v>
      </c>
    </row>
    <row r="27" spans="2:12" x14ac:dyDescent="0.25">
      <c r="B27" s="2" t="s">
        <v>60</v>
      </c>
      <c r="L27" s="11" t="s">
        <v>266</v>
      </c>
    </row>
    <row r="28" spans="2:12" x14ac:dyDescent="0.25">
      <c r="B28" s="2" t="s">
        <v>61</v>
      </c>
      <c r="L28" s="11" t="s">
        <v>295</v>
      </c>
    </row>
    <row r="29" spans="2:12" x14ac:dyDescent="0.25">
      <c r="B29" s="2" t="s">
        <v>62</v>
      </c>
      <c r="L29" s="11" t="s">
        <v>261</v>
      </c>
    </row>
    <row r="30" spans="2:12" x14ac:dyDescent="0.25">
      <c r="B30" s="2" t="s">
        <v>63</v>
      </c>
      <c r="L30" s="11" t="s">
        <v>272</v>
      </c>
    </row>
    <row r="31" spans="2:12" x14ac:dyDescent="0.25">
      <c r="B31" s="2" t="s">
        <v>64</v>
      </c>
      <c r="L31" s="11" t="s">
        <v>267</v>
      </c>
    </row>
    <row r="32" spans="2:12" x14ac:dyDescent="0.25">
      <c r="B32" s="2" t="s">
        <v>65</v>
      </c>
      <c r="D32" s="1" t="s">
        <v>29</v>
      </c>
      <c r="H32" s="10" t="s">
        <v>28</v>
      </c>
      <c r="L32" s="11" t="s">
        <v>260</v>
      </c>
    </row>
    <row r="33" spans="2:12" x14ac:dyDescent="0.25">
      <c r="B33" s="2" t="s">
        <v>66</v>
      </c>
      <c r="D33" t="s">
        <v>133</v>
      </c>
      <c r="H33" s="11" t="s">
        <v>282</v>
      </c>
      <c r="L33" s="11" t="s">
        <v>447</v>
      </c>
    </row>
    <row r="34" spans="2:12" x14ac:dyDescent="0.25">
      <c r="B34" s="2" t="s">
        <v>67</v>
      </c>
      <c r="D34" t="s">
        <v>134</v>
      </c>
      <c r="H34" s="11" t="s">
        <v>275</v>
      </c>
      <c r="L34" s="11" t="s">
        <v>446</v>
      </c>
    </row>
    <row r="35" spans="2:12" x14ac:dyDescent="0.25">
      <c r="B35" s="2" t="s">
        <v>68</v>
      </c>
      <c r="D35" t="s">
        <v>135</v>
      </c>
      <c r="H35" s="11" t="s">
        <v>273</v>
      </c>
      <c r="L35" s="11" t="s">
        <v>327</v>
      </c>
    </row>
    <row r="36" spans="2:12" x14ac:dyDescent="0.25">
      <c r="B36" s="2" t="s">
        <v>69</v>
      </c>
      <c r="D36" t="s">
        <v>136</v>
      </c>
      <c r="H36" s="11" t="s">
        <v>276</v>
      </c>
      <c r="L36" s="11" t="s">
        <v>328</v>
      </c>
    </row>
    <row r="37" spans="2:12" x14ac:dyDescent="0.25">
      <c r="B37" s="2" t="s">
        <v>70</v>
      </c>
      <c r="D37" t="s">
        <v>137</v>
      </c>
      <c r="H37" s="11" t="s">
        <v>279</v>
      </c>
      <c r="L37" s="11" t="s">
        <v>329</v>
      </c>
    </row>
    <row r="38" spans="2:12" x14ac:dyDescent="0.25">
      <c r="B38" s="2" t="s">
        <v>71</v>
      </c>
      <c r="D38" t="s">
        <v>138</v>
      </c>
      <c r="H38" s="11" t="s">
        <v>283</v>
      </c>
    </row>
    <row r="39" spans="2:12" x14ac:dyDescent="0.25">
      <c r="B39" s="2" t="s">
        <v>72</v>
      </c>
      <c r="D39" t="s">
        <v>139</v>
      </c>
      <c r="H39" s="11" t="s">
        <v>284</v>
      </c>
    </row>
    <row r="40" spans="2:12" x14ac:dyDescent="0.25">
      <c r="B40" s="2" t="s">
        <v>73</v>
      </c>
      <c r="D40" t="s">
        <v>140</v>
      </c>
      <c r="H40" s="11" t="s">
        <v>286</v>
      </c>
    </row>
    <row r="41" spans="2:12" x14ac:dyDescent="0.25">
      <c r="B41" s="2" t="s">
        <v>74</v>
      </c>
      <c r="D41" t="s">
        <v>141</v>
      </c>
      <c r="H41" s="11" t="s">
        <v>287</v>
      </c>
    </row>
    <row r="42" spans="2:12" x14ac:dyDescent="0.25">
      <c r="B42" s="2" t="s">
        <v>75</v>
      </c>
      <c r="D42" t="s">
        <v>142</v>
      </c>
      <c r="H42" s="11" t="s">
        <v>285</v>
      </c>
    </row>
    <row r="43" spans="2:12" x14ac:dyDescent="0.25">
      <c r="B43" s="2" t="s">
        <v>76</v>
      </c>
      <c r="D43" t="s">
        <v>143</v>
      </c>
      <c r="H43" s="11" t="s">
        <v>288</v>
      </c>
    </row>
    <row r="44" spans="2:12" x14ac:dyDescent="0.25">
      <c r="B44" s="2" t="s">
        <v>77</v>
      </c>
      <c r="D44" t="s">
        <v>144</v>
      </c>
      <c r="H44" s="11" t="s">
        <v>280</v>
      </c>
    </row>
    <row r="45" spans="2:12" x14ac:dyDescent="0.25">
      <c r="B45" s="2" t="s">
        <v>78</v>
      </c>
      <c r="D45" t="s">
        <v>145</v>
      </c>
      <c r="H45" s="11" t="s">
        <v>281</v>
      </c>
    </row>
    <row r="46" spans="2:12" x14ac:dyDescent="0.25">
      <c r="B46" s="2" t="s">
        <v>79</v>
      </c>
      <c r="D46" t="s">
        <v>146</v>
      </c>
      <c r="H46" s="11" t="s">
        <v>274</v>
      </c>
    </row>
    <row r="47" spans="2:12" x14ac:dyDescent="0.25">
      <c r="B47" s="2" t="s">
        <v>80</v>
      </c>
      <c r="D47" t="s">
        <v>147</v>
      </c>
      <c r="H47" s="11" t="s">
        <v>277</v>
      </c>
    </row>
    <row r="48" spans="2:12" x14ac:dyDescent="0.25">
      <c r="B48" s="2" t="s">
        <v>81</v>
      </c>
      <c r="D48" t="s">
        <v>148</v>
      </c>
      <c r="H48" s="11" t="s">
        <v>278</v>
      </c>
    </row>
    <row r="49" spans="2:8" x14ac:dyDescent="0.25">
      <c r="B49" s="2" t="s">
        <v>82</v>
      </c>
      <c r="D49" t="s">
        <v>149</v>
      </c>
      <c r="H49" s="11" t="s">
        <v>289</v>
      </c>
    </row>
    <row r="50" spans="2:8" x14ac:dyDescent="0.25">
      <c r="B50" s="2" t="s">
        <v>83</v>
      </c>
      <c r="D50" t="s">
        <v>150</v>
      </c>
      <c r="H50" s="11" t="s">
        <v>290</v>
      </c>
    </row>
    <row r="51" spans="2:8" x14ac:dyDescent="0.25">
      <c r="B51" s="2" t="s">
        <v>84</v>
      </c>
      <c r="D51" t="s">
        <v>151</v>
      </c>
      <c r="H51" s="11" t="s">
        <v>294</v>
      </c>
    </row>
    <row r="52" spans="2:8" x14ac:dyDescent="0.25">
      <c r="B52" s="2" t="s">
        <v>85</v>
      </c>
      <c r="D52" t="s">
        <v>152</v>
      </c>
      <c r="H52" s="11" t="s">
        <v>291</v>
      </c>
    </row>
    <row r="53" spans="2:8" x14ac:dyDescent="0.25">
      <c r="B53" s="2" t="s">
        <v>86</v>
      </c>
      <c r="D53" t="s">
        <v>153</v>
      </c>
      <c r="H53" s="11" t="s">
        <v>293</v>
      </c>
    </row>
    <row r="54" spans="2:8" x14ac:dyDescent="0.25">
      <c r="B54" s="2" t="s">
        <v>87</v>
      </c>
      <c r="D54" t="s">
        <v>154</v>
      </c>
      <c r="H54" s="11" t="s">
        <v>292</v>
      </c>
    </row>
    <row r="55" spans="2:8" x14ac:dyDescent="0.25">
      <c r="B55" s="2" t="s">
        <v>88</v>
      </c>
      <c r="D55" t="s">
        <v>155</v>
      </c>
    </row>
    <row r="56" spans="2:8" x14ac:dyDescent="0.25">
      <c r="B56" s="2" t="s">
        <v>89</v>
      </c>
      <c r="D56" t="s">
        <v>156</v>
      </c>
    </row>
    <row r="57" spans="2:8" x14ac:dyDescent="0.25">
      <c r="B57" s="2" t="s">
        <v>90</v>
      </c>
      <c r="D57" t="s">
        <v>157</v>
      </c>
    </row>
    <row r="58" spans="2:8" x14ac:dyDescent="0.25">
      <c r="B58" s="2" t="s">
        <v>91</v>
      </c>
      <c r="D58" t="s">
        <v>158</v>
      </c>
    </row>
    <row r="59" spans="2:8" x14ac:dyDescent="0.25">
      <c r="B59" s="2" t="s">
        <v>92</v>
      </c>
      <c r="D59" t="s">
        <v>159</v>
      </c>
    </row>
    <row r="60" spans="2:8" x14ac:dyDescent="0.25">
      <c r="B60" s="2" t="s">
        <v>93</v>
      </c>
      <c r="D60" t="s">
        <v>160</v>
      </c>
    </row>
    <row r="61" spans="2:8" x14ac:dyDescent="0.25">
      <c r="B61" s="2" t="s">
        <v>94</v>
      </c>
      <c r="D61" t="s">
        <v>161</v>
      </c>
    </row>
    <row r="62" spans="2:8" x14ac:dyDescent="0.25">
      <c r="B62" s="2" t="s">
        <v>95</v>
      </c>
      <c r="D62" t="s">
        <v>162</v>
      </c>
    </row>
    <row r="63" spans="2:8" x14ac:dyDescent="0.25">
      <c r="B63" s="2" t="s">
        <v>96</v>
      </c>
      <c r="D63" t="s">
        <v>163</v>
      </c>
    </row>
    <row r="64" spans="2:8" x14ac:dyDescent="0.25">
      <c r="B64" s="2" t="s">
        <v>97</v>
      </c>
      <c r="D64" t="s">
        <v>164</v>
      </c>
    </row>
    <row r="65" spans="2:4" x14ac:dyDescent="0.25">
      <c r="B65" s="2" t="s">
        <v>98</v>
      </c>
      <c r="D65" t="s">
        <v>165</v>
      </c>
    </row>
    <row r="66" spans="2:4" x14ac:dyDescent="0.25">
      <c r="B66" s="2" t="s">
        <v>99</v>
      </c>
      <c r="D66" t="s">
        <v>166</v>
      </c>
    </row>
    <row r="67" spans="2:4" x14ac:dyDescent="0.25">
      <c r="B67" s="2" t="s">
        <v>100</v>
      </c>
      <c r="D67" t="s">
        <v>167</v>
      </c>
    </row>
    <row r="68" spans="2:4" x14ac:dyDescent="0.25">
      <c r="B68" s="2" t="s">
        <v>101</v>
      </c>
      <c r="D68" t="s">
        <v>168</v>
      </c>
    </row>
    <row r="69" spans="2:4" x14ac:dyDescent="0.25">
      <c r="B69" s="2" t="s">
        <v>102</v>
      </c>
      <c r="D69" t="s">
        <v>169</v>
      </c>
    </row>
    <row r="70" spans="2:4" x14ac:dyDescent="0.25">
      <c r="B70" s="2" t="s">
        <v>103</v>
      </c>
      <c r="D70" t="s">
        <v>170</v>
      </c>
    </row>
    <row r="71" spans="2:4" x14ac:dyDescent="0.25">
      <c r="B71" s="2" t="s">
        <v>104</v>
      </c>
      <c r="D71" t="s">
        <v>171</v>
      </c>
    </row>
    <row r="72" spans="2:4" x14ac:dyDescent="0.25">
      <c r="B72" s="2" t="s">
        <v>105</v>
      </c>
      <c r="D72" t="s">
        <v>172</v>
      </c>
    </row>
    <row r="73" spans="2:4" x14ac:dyDescent="0.25">
      <c r="B73" s="2" t="s">
        <v>106</v>
      </c>
      <c r="D73" t="s">
        <v>173</v>
      </c>
    </row>
    <row r="74" spans="2:4" x14ac:dyDescent="0.25">
      <c r="B74" s="2" t="s">
        <v>107</v>
      </c>
      <c r="D74" t="s">
        <v>174</v>
      </c>
    </row>
    <row r="75" spans="2:4" x14ac:dyDescent="0.25">
      <c r="B75" s="2" t="s">
        <v>108</v>
      </c>
      <c r="D75" t="s">
        <v>175</v>
      </c>
    </row>
    <row r="76" spans="2:4" x14ac:dyDescent="0.25">
      <c r="B76" s="2" t="s">
        <v>109</v>
      </c>
      <c r="D76" t="s">
        <v>176</v>
      </c>
    </row>
    <row r="77" spans="2:4" x14ac:dyDescent="0.25">
      <c r="B77" s="2" t="s">
        <v>110</v>
      </c>
      <c r="D77" t="s">
        <v>177</v>
      </c>
    </row>
    <row r="78" spans="2:4" x14ac:dyDescent="0.25">
      <c r="B78" s="2" t="s">
        <v>111</v>
      </c>
      <c r="D78" t="s">
        <v>178</v>
      </c>
    </row>
    <row r="79" spans="2:4" x14ac:dyDescent="0.25">
      <c r="B79" s="2" t="s">
        <v>112</v>
      </c>
      <c r="D79" t="s">
        <v>179</v>
      </c>
    </row>
    <row r="80" spans="2:4" x14ac:dyDescent="0.25">
      <c r="D80" t="s">
        <v>180</v>
      </c>
    </row>
    <row r="81" spans="4:4" x14ac:dyDescent="0.25">
      <c r="D81" t="s">
        <v>181</v>
      </c>
    </row>
    <row r="82" spans="4:4" x14ac:dyDescent="0.25">
      <c r="D82" t="s">
        <v>182</v>
      </c>
    </row>
    <row r="83" spans="4:4" x14ac:dyDescent="0.25">
      <c r="D83" t="s">
        <v>183</v>
      </c>
    </row>
    <row r="84" spans="4:4" x14ac:dyDescent="0.25">
      <c r="D84" t="s">
        <v>184</v>
      </c>
    </row>
    <row r="85" spans="4:4" x14ac:dyDescent="0.25">
      <c r="D85" t="s">
        <v>185</v>
      </c>
    </row>
    <row r="86" spans="4:4" x14ac:dyDescent="0.25">
      <c r="D86" t="s">
        <v>186</v>
      </c>
    </row>
    <row r="87" spans="4:4" x14ac:dyDescent="0.25">
      <c r="D87" t="s">
        <v>187</v>
      </c>
    </row>
    <row r="88" spans="4:4" x14ac:dyDescent="0.25">
      <c r="D88" t="s">
        <v>188</v>
      </c>
    </row>
    <row r="89" spans="4:4" x14ac:dyDescent="0.25">
      <c r="D89" t="s">
        <v>189</v>
      </c>
    </row>
    <row r="90" spans="4:4" x14ac:dyDescent="0.25">
      <c r="D90" t="s">
        <v>190</v>
      </c>
    </row>
    <row r="91" spans="4:4" x14ac:dyDescent="0.25">
      <c r="D91" t="s">
        <v>191</v>
      </c>
    </row>
    <row r="92" spans="4:4" x14ac:dyDescent="0.25">
      <c r="D92" t="s">
        <v>192</v>
      </c>
    </row>
    <row r="93" spans="4:4" x14ac:dyDescent="0.25">
      <c r="D93" t="s">
        <v>193</v>
      </c>
    </row>
    <row r="94" spans="4:4" x14ac:dyDescent="0.25">
      <c r="D94" t="s">
        <v>194</v>
      </c>
    </row>
    <row r="95" spans="4:4" x14ac:dyDescent="0.25">
      <c r="D95" t="s">
        <v>195</v>
      </c>
    </row>
    <row r="96" spans="4:4" x14ac:dyDescent="0.25">
      <c r="D96" t="s">
        <v>196</v>
      </c>
    </row>
    <row r="97" spans="4:4" x14ac:dyDescent="0.25">
      <c r="D97" t="s">
        <v>197</v>
      </c>
    </row>
    <row r="98" spans="4:4" x14ac:dyDescent="0.25">
      <c r="D98" t="s">
        <v>198</v>
      </c>
    </row>
    <row r="99" spans="4:4" x14ac:dyDescent="0.25">
      <c r="D99" t="s">
        <v>199</v>
      </c>
    </row>
    <row r="100" spans="4:4" x14ac:dyDescent="0.25">
      <c r="D100" t="s">
        <v>200</v>
      </c>
    </row>
    <row r="101" spans="4:4" x14ac:dyDescent="0.25">
      <c r="D101" t="s">
        <v>201</v>
      </c>
    </row>
    <row r="102" spans="4:4" x14ac:dyDescent="0.25">
      <c r="D102" t="s">
        <v>202</v>
      </c>
    </row>
    <row r="103" spans="4:4" x14ac:dyDescent="0.25">
      <c r="D103" t="s">
        <v>203</v>
      </c>
    </row>
    <row r="104" spans="4:4" x14ac:dyDescent="0.25">
      <c r="D104" t="s">
        <v>204</v>
      </c>
    </row>
    <row r="105" spans="4:4" x14ac:dyDescent="0.25">
      <c r="D105" t="s">
        <v>205</v>
      </c>
    </row>
    <row r="106" spans="4:4" x14ac:dyDescent="0.25">
      <c r="D106" t="s">
        <v>206</v>
      </c>
    </row>
    <row r="107" spans="4:4" x14ac:dyDescent="0.25">
      <c r="D107" t="s">
        <v>207</v>
      </c>
    </row>
    <row r="108" spans="4:4" x14ac:dyDescent="0.25">
      <c r="D108" t="s">
        <v>208</v>
      </c>
    </row>
    <row r="109" spans="4:4" x14ac:dyDescent="0.25">
      <c r="D109" t="s">
        <v>209</v>
      </c>
    </row>
    <row r="110" spans="4:4" x14ac:dyDescent="0.25">
      <c r="D110" t="s">
        <v>210</v>
      </c>
    </row>
    <row r="111" spans="4:4" x14ac:dyDescent="0.25">
      <c r="D111" t="s">
        <v>211</v>
      </c>
    </row>
    <row r="112" spans="4:4" x14ac:dyDescent="0.25">
      <c r="D112" t="s">
        <v>212</v>
      </c>
    </row>
    <row r="113" spans="4:4" x14ac:dyDescent="0.25">
      <c r="D113" t="s">
        <v>213</v>
      </c>
    </row>
    <row r="114" spans="4:4" x14ac:dyDescent="0.25">
      <c r="D114" t="s">
        <v>214</v>
      </c>
    </row>
    <row r="115" spans="4:4" x14ac:dyDescent="0.25">
      <c r="D115" t="s">
        <v>215</v>
      </c>
    </row>
    <row r="116" spans="4:4" x14ac:dyDescent="0.25">
      <c r="D116" t="s">
        <v>216</v>
      </c>
    </row>
    <row r="117" spans="4:4" x14ac:dyDescent="0.25">
      <c r="D117" t="s">
        <v>217</v>
      </c>
    </row>
    <row r="118" spans="4:4" x14ac:dyDescent="0.25">
      <c r="D118" t="s">
        <v>218</v>
      </c>
    </row>
    <row r="119" spans="4:4" x14ac:dyDescent="0.25">
      <c r="D119" t="s">
        <v>219</v>
      </c>
    </row>
    <row r="120" spans="4:4" x14ac:dyDescent="0.25">
      <c r="D120" t="s">
        <v>220</v>
      </c>
    </row>
    <row r="121" spans="4:4" x14ac:dyDescent="0.25">
      <c r="D121" t="s">
        <v>221</v>
      </c>
    </row>
    <row r="122" spans="4:4" x14ac:dyDescent="0.25">
      <c r="D122" t="s">
        <v>222</v>
      </c>
    </row>
    <row r="123" spans="4:4" x14ac:dyDescent="0.25">
      <c r="D123" t="s">
        <v>223</v>
      </c>
    </row>
    <row r="124" spans="4:4" x14ac:dyDescent="0.25">
      <c r="D124" t="s">
        <v>224</v>
      </c>
    </row>
    <row r="125" spans="4:4" x14ac:dyDescent="0.25">
      <c r="D125" t="s">
        <v>225</v>
      </c>
    </row>
    <row r="126" spans="4:4" x14ac:dyDescent="0.25">
      <c r="D126" t="s">
        <v>226</v>
      </c>
    </row>
    <row r="127" spans="4:4" x14ac:dyDescent="0.25">
      <c r="D127" t="s">
        <v>227</v>
      </c>
    </row>
    <row r="128" spans="4:4" x14ac:dyDescent="0.25">
      <c r="D128" t="s">
        <v>228</v>
      </c>
    </row>
    <row r="129" spans="4:4" x14ac:dyDescent="0.25">
      <c r="D129" t="s">
        <v>229</v>
      </c>
    </row>
    <row r="130" spans="4:4" x14ac:dyDescent="0.25">
      <c r="D130" t="s">
        <v>230</v>
      </c>
    </row>
    <row r="131" spans="4:4" x14ac:dyDescent="0.25">
      <c r="D131" t="s">
        <v>231</v>
      </c>
    </row>
    <row r="132" spans="4:4" x14ac:dyDescent="0.25">
      <c r="D132" t="s">
        <v>232</v>
      </c>
    </row>
    <row r="133" spans="4:4" x14ac:dyDescent="0.25">
      <c r="D133" t="s">
        <v>233</v>
      </c>
    </row>
    <row r="134" spans="4:4" x14ac:dyDescent="0.25">
      <c r="D134" t="s">
        <v>234</v>
      </c>
    </row>
    <row r="135" spans="4:4" x14ac:dyDescent="0.25">
      <c r="D135" t="s">
        <v>235</v>
      </c>
    </row>
    <row r="136" spans="4:4" x14ac:dyDescent="0.25">
      <c r="D136" t="s">
        <v>236</v>
      </c>
    </row>
    <row r="137" spans="4:4" x14ac:dyDescent="0.25">
      <c r="D137" t="s">
        <v>237</v>
      </c>
    </row>
    <row r="138" spans="4:4" x14ac:dyDescent="0.25">
      <c r="D138" t="s">
        <v>238</v>
      </c>
    </row>
    <row r="139" spans="4:4" x14ac:dyDescent="0.25">
      <c r="D139" t="s">
        <v>239</v>
      </c>
    </row>
    <row r="140" spans="4:4" x14ac:dyDescent="0.25">
      <c r="D140" t="s">
        <v>240</v>
      </c>
    </row>
    <row r="141" spans="4:4" x14ac:dyDescent="0.25">
      <c r="D141" t="s">
        <v>241</v>
      </c>
    </row>
    <row r="142" spans="4:4" x14ac:dyDescent="0.25">
      <c r="D142" t="s">
        <v>242</v>
      </c>
    </row>
    <row r="143" spans="4:4" x14ac:dyDescent="0.25">
      <c r="D143" t="s">
        <v>243</v>
      </c>
    </row>
    <row r="144" spans="4:4" x14ac:dyDescent="0.25">
      <c r="D144" t="s">
        <v>244</v>
      </c>
    </row>
    <row r="145" spans="4:4" x14ac:dyDescent="0.25">
      <c r="D145" t="s">
        <v>245</v>
      </c>
    </row>
    <row r="146" spans="4:4" x14ac:dyDescent="0.25">
      <c r="D146" t="s">
        <v>246</v>
      </c>
    </row>
    <row r="147" spans="4:4" x14ac:dyDescent="0.25">
      <c r="D147" t="s">
        <v>247</v>
      </c>
    </row>
    <row r="148" spans="4:4" x14ac:dyDescent="0.25">
      <c r="D148" t="s">
        <v>248</v>
      </c>
    </row>
    <row r="149" spans="4:4" x14ac:dyDescent="0.25">
      <c r="D149" t="s">
        <v>249</v>
      </c>
    </row>
    <row r="150" spans="4:4" x14ac:dyDescent="0.25">
      <c r="D150" t="s">
        <v>250</v>
      </c>
    </row>
    <row r="151" spans="4:4" x14ac:dyDescent="0.25">
      <c r="D151" t="s">
        <v>251</v>
      </c>
    </row>
    <row r="152" spans="4:4" x14ac:dyDescent="0.25">
      <c r="D152" t="s">
        <v>252</v>
      </c>
    </row>
    <row r="153" spans="4:4" x14ac:dyDescent="0.25">
      <c r="D153" t="s">
        <v>112</v>
      </c>
    </row>
  </sheetData>
  <sortState ref="L20:L33">
    <sortCondition ref="L20:L33"/>
  </sortState>
  <pageMargins left="0.70866141732283505" right="0.70866141732283505" top="0.74803149606299202" bottom="0.74803149606299202" header="0.31496062992126" footer="0.31496062992126"/>
  <pageSetup paperSize="5" scale="22" orientation="landscape" r:id="rId1"/>
  <headerFooter scaleWithDoc="0">
    <oddHeader>&amp;L&amp;"Times New Roman,Regular"&amp;12Conservation First Framework LDC Tool Kit&amp;R&amp;"Times New Roman,Regular"&amp;12Draft v1 - July 31, 2014</oddHeader>
    <oddFooter>&amp;L&amp;G&amp;C&amp;"Times New Roman,Regular"&amp;12CDM Plan Template&amp;R&amp;"Times New Roman,Regular"&amp;12&amp;A
Page &amp;P of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1" sqref="F21"/>
    </sheetView>
  </sheetViews>
  <sheetFormatPr defaultRowHeight="15" x14ac:dyDescent="0.25"/>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E43"/>
  <sheetViews>
    <sheetView zoomScale="70" zoomScaleNormal="70" workbookViewId="0">
      <selection activeCell="D21" sqref="D21"/>
    </sheetView>
  </sheetViews>
  <sheetFormatPr defaultRowHeight="15" x14ac:dyDescent="0.25"/>
  <cols>
    <col min="1" max="1" width="8" customWidth="1"/>
    <col min="2" max="2" width="12" customWidth="1"/>
    <col min="3" max="3" width="35.140625" customWidth="1"/>
    <col min="4" max="4" width="67.5703125" customWidth="1"/>
    <col min="5" max="5" width="104.85546875" hidden="1" customWidth="1"/>
  </cols>
  <sheetData>
    <row r="1" spans="1:5" ht="18.75" x14ac:dyDescent="0.3">
      <c r="A1" s="134" t="s">
        <v>521</v>
      </c>
      <c r="B1" s="134"/>
    </row>
    <row r="3" spans="1:5" ht="30" x14ac:dyDescent="0.25">
      <c r="A3" s="140" t="s">
        <v>470</v>
      </c>
      <c r="B3" s="140" t="s">
        <v>511</v>
      </c>
      <c r="C3" s="131" t="s">
        <v>471</v>
      </c>
      <c r="D3" s="131" t="s">
        <v>493</v>
      </c>
      <c r="E3" s="131" t="s">
        <v>472</v>
      </c>
    </row>
    <row r="4" spans="1:5" x14ac:dyDescent="0.25">
      <c r="A4" s="309">
        <v>2</v>
      </c>
      <c r="B4" s="312">
        <v>42024</v>
      </c>
      <c r="C4" s="306" t="s">
        <v>473</v>
      </c>
      <c r="D4" s="132" t="s">
        <v>475</v>
      </c>
      <c r="E4" s="132" t="s">
        <v>474</v>
      </c>
    </row>
    <row r="5" spans="1:5" ht="30" x14ac:dyDescent="0.25">
      <c r="A5" s="310"/>
      <c r="B5" s="310"/>
      <c r="C5" s="307"/>
      <c r="D5" s="132" t="s">
        <v>476</v>
      </c>
      <c r="E5" s="132" t="s">
        <v>512</v>
      </c>
    </row>
    <row r="6" spans="1:5" ht="60" x14ac:dyDescent="0.25">
      <c r="A6" s="310"/>
      <c r="B6" s="310"/>
      <c r="C6" s="307"/>
      <c r="D6" s="132" t="s">
        <v>483</v>
      </c>
      <c r="E6" s="132" t="s">
        <v>490</v>
      </c>
    </row>
    <row r="7" spans="1:5" x14ac:dyDescent="0.25">
      <c r="A7" s="310"/>
      <c r="B7" s="310"/>
      <c r="C7" s="307"/>
      <c r="D7" s="132" t="s">
        <v>505</v>
      </c>
      <c r="E7" s="132" t="s">
        <v>507</v>
      </c>
    </row>
    <row r="8" spans="1:5" x14ac:dyDescent="0.25">
      <c r="A8" s="310"/>
      <c r="B8" s="310"/>
      <c r="C8" s="308"/>
      <c r="D8" s="132" t="s">
        <v>478</v>
      </c>
      <c r="E8" s="132" t="s">
        <v>489</v>
      </c>
    </row>
    <row r="9" spans="1:5" ht="30" x14ac:dyDescent="0.25">
      <c r="A9" s="310"/>
      <c r="B9" s="310"/>
      <c r="C9" s="132" t="s">
        <v>484</v>
      </c>
      <c r="D9" s="132" t="s">
        <v>483</v>
      </c>
      <c r="E9" s="132" t="s">
        <v>485</v>
      </c>
    </row>
    <row r="10" spans="1:5" ht="30" x14ac:dyDescent="0.25">
      <c r="A10" s="310"/>
      <c r="B10" s="310"/>
      <c r="C10" s="306" t="s">
        <v>515</v>
      </c>
      <c r="D10" s="132" t="s">
        <v>477</v>
      </c>
      <c r="E10" s="133" t="s">
        <v>479</v>
      </c>
    </row>
    <row r="11" spans="1:5" ht="30" x14ac:dyDescent="0.25">
      <c r="A11" s="310"/>
      <c r="B11" s="310"/>
      <c r="C11" s="307"/>
      <c r="D11" s="132" t="s">
        <v>478</v>
      </c>
      <c r="E11" s="132" t="s">
        <v>513</v>
      </c>
    </row>
    <row r="12" spans="1:5" x14ac:dyDescent="0.25">
      <c r="A12" s="310"/>
      <c r="B12" s="310"/>
      <c r="C12" s="307"/>
      <c r="D12" s="132" t="s">
        <v>482</v>
      </c>
      <c r="E12" s="132" t="s">
        <v>514</v>
      </c>
    </row>
    <row r="13" spans="1:5" ht="30" x14ac:dyDescent="0.25">
      <c r="A13" s="310"/>
      <c r="B13" s="310"/>
      <c r="C13" s="307"/>
      <c r="D13" s="132" t="s">
        <v>483</v>
      </c>
      <c r="E13" s="132" t="s">
        <v>487</v>
      </c>
    </row>
    <row r="14" spans="1:5" ht="45" x14ac:dyDescent="0.25">
      <c r="A14" s="310"/>
      <c r="B14" s="310"/>
      <c r="C14" s="307"/>
      <c r="D14" s="132" t="s">
        <v>488</v>
      </c>
      <c r="E14" s="132" t="s">
        <v>516</v>
      </c>
    </row>
    <row r="15" spans="1:5" x14ac:dyDescent="0.25">
      <c r="A15" s="310"/>
      <c r="B15" s="310"/>
      <c r="C15" s="307"/>
      <c r="D15" s="132" t="s">
        <v>505</v>
      </c>
      <c r="E15" s="132" t="s">
        <v>506</v>
      </c>
    </row>
    <row r="16" spans="1:5" ht="45" x14ac:dyDescent="0.25">
      <c r="A16" s="310"/>
      <c r="B16" s="310"/>
      <c r="C16" s="308"/>
      <c r="D16" s="132" t="s">
        <v>491</v>
      </c>
      <c r="E16" s="132" t="s">
        <v>492</v>
      </c>
    </row>
    <row r="17" spans="1:5" ht="45" x14ac:dyDescent="0.25">
      <c r="A17" s="310"/>
      <c r="B17" s="310"/>
      <c r="C17" s="306" t="s">
        <v>517</v>
      </c>
      <c r="D17" s="132" t="s">
        <v>519</v>
      </c>
      <c r="E17" s="133" t="s">
        <v>518</v>
      </c>
    </row>
    <row r="18" spans="1:5" ht="30" x14ac:dyDescent="0.25">
      <c r="A18" s="310"/>
      <c r="B18" s="310"/>
      <c r="C18" s="308"/>
      <c r="D18" s="132" t="s">
        <v>483</v>
      </c>
      <c r="E18" s="132" t="s">
        <v>486</v>
      </c>
    </row>
    <row r="19" spans="1:5" x14ac:dyDescent="0.25">
      <c r="A19" s="311"/>
      <c r="B19" s="311"/>
      <c r="C19" s="132" t="s">
        <v>480</v>
      </c>
      <c r="D19" s="132" t="s">
        <v>481</v>
      </c>
      <c r="E19" s="132" t="s">
        <v>520</v>
      </c>
    </row>
    <row r="20" spans="1:5" x14ac:dyDescent="0.25">
      <c r="A20" s="128">
        <v>3</v>
      </c>
      <c r="B20" s="141">
        <v>42373</v>
      </c>
      <c r="C20" s="306" t="s">
        <v>515</v>
      </c>
      <c r="D20" s="128" t="s">
        <v>523</v>
      </c>
      <c r="E20" s="128"/>
    </row>
    <row r="21" spans="1:5" x14ac:dyDescent="0.25">
      <c r="A21" s="128"/>
      <c r="B21" s="128"/>
      <c r="C21" s="307"/>
      <c r="D21" s="128"/>
      <c r="E21" s="128"/>
    </row>
    <row r="22" spans="1:5" x14ac:dyDescent="0.25">
      <c r="A22" s="128"/>
      <c r="B22" s="128"/>
      <c r="C22" s="307"/>
      <c r="D22" s="128"/>
      <c r="E22" s="128"/>
    </row>
    <row r="23" spans="1:5" x14ac:dyDescent="0.25">
      <c r="A23" s="128"/>
      <c r="B23" s="128"/>
      <c r="C23" s="307"/>
      <c r="D23" s="128"/>
      <c r="E23" s="130"/>
    </row>
    <row r="24" spans="1:5" x14ac:dyDescent="0.25">
      <c r="A24" s="128"/>
      <c r="B24" s="128"/>
      <c r="C24" s="307"/>
      <c r="D24" s="128"/>
      <c r="E24" s="128"/>
    </row>
    <row r="25" spans="1:5" x14ac:dyDescent="0.25">
      <c r="A25" s="128"/>
      <c r="B25" s="128"/>
      <c r="C25" s="307"/>
      <c r="D25" s="128"/>
      <c r="E25" s="128"/>
    </row>
    <row r="26" spans="1:5" x14ac:dyDescent="0.25">
      <c r="A26" s="128"/>
      <c r="B26" s="128"/>
      <c r="C26" s="308"/>
      <c r="D26" s="128"/>
      <c r="E26" s="130"/>
    </row>
    <row r="27" spans="1:5" x14ac:dyDescent="0.25">
      <c r="A27" s="128"/>
      <c r="B27" s="128"/>
      <c r="C27" s="128"/>
      <c r="D27" s="128"/>
      <c r="E27" s="129"/>
    </row>
    <row r="28" spans="1:5" x14ac:dyDescent="0.25">
      <c r="A28" s="128"/>
      <c r="B28" s="128"/>
    </row>
    <row r="29" spans="1:5" x14ac:dyDescent="0.25">
      <c r="A29" s="128"/>
      <c r="B29" s="128"/>
      <c r="C29" s="128"/>
      <c r="D29" s="128"/>
      <c r="E29" s="128"/>
    </row>
    <row r="30" spans="1:5" x14ac:dyDescent="0.25">
      <c r="A30" s="128"/>
      <c r="B30" s="128"/>
      <c r="C30" s="128"/>
      <c r="D30" s="128"/>
      <c r="E30" s="128"/>
    </row>
    <row r="31" spans="1:5" x14ac:dyDescent="0.25">
      <c r="A31" s="128"/>
      <c r="B31" s="128"/>
      <c r="C31" s="128"/>
      <c r="D31" s="128"/>
      <c r="E31" s="128"/>
    </row>
    <row r="32" spans="1:5" x14ac:dyDescent="0.25">
      <c r="A32" s="128"/>
      <c r="B32" s="128"/>
      <c r="C32" s="128"/>
      <c r="D32" s="128"/>
      <c r="E32" s="128"/>
    </row>
    <row r="33" spans="1:5" x14ac:dyDescent="0.25">
      <c r="A33" s="128"/>
      <c r="B33" s="128"/>
      <c r="C33" s="128"/>
      <c r="D33" s="128"/>
      <c r="E33" s="128"/>
    </row>
    <row r="34" spans="1:5" x14ac:dyDescent="0.25">
      <c r="A34" s="128"/>
      <c r="B34" s="128"/>
      <c r="C34" s="128"/>
      <c r="D34" s="128"/>
      <c r="E34" s="128"/>
    </row>
    <row r="35" spans="1:5" x14ac:dyDescent="0.25">
      <c r="A35" s="128"/>
      <c r="B35" s="128"/>
      <c r="C35" s="128"/>
      <c r="D35" s="128"/>
      <c r="E35" s="128"/>
    </row>
    <row r="36" spans="1:5" x14ac:dyDescent="0.25">
      <c r="A36" s="128"/>
      <c r="B36" s="128"/>
      <c r="C36" s="128"/>
      <c r="D36" s="128"/>
      <c r="E36" s="128"/>
    </row>
    <row r="37" spans="1:5" x14ac:dyDescent="0.25">
      <c r="A37" s="128"/>
      <c r="B37" s="128"/>
      <c r="C37" s="128"/>
      <c r="D37" s="128"/>
      <c r="E37" s="128"/>
    </row>
    <row r="38" spans="1:5" x14ac:dyDescent="0.25">
      <c r="A38" s="128"/>
      <c r="B38" s="128"/>
      <c r="C38" s="128"/>
      <c r="D38" s="128"/>
      <c r="E38" s="128"/>
    </row>
    <row r="39" spans="1:5" x14ac:dyDescent="0.25">
      <c r="A39" s="128"/>
      <c r="B39" s="128"/>
      <c r="C39" s="128"/>
      <c r="D39" s="128"/>
      <c r="E39" s="128"/>
    </row>
    <row r="40" spans="1:5" x14ac:dyDescent="0.25">
      <c r="A40" s="128"/>
      <c r="B40" s="128"/>
      <c r="C40" s="128"/>
      <c r="D40" s="128"/>
      <c r="E40" s="128"/>
    </row>
    <row r="41" spans="1:5" x14ac:dyDescent="0.25">
      <c r="A41" s="128"/>
      <c r="B41" s="128"/>
      <c r="C41" s="128"/>
      <c r="D41" s="128"/>
      <c r="E41" s="128"/>
    </row>
    <row r="42" spans="1:5" x14ac:dyDescent="0.25">
      <c r="A42" s="128"/>
      <c r="B42" s="128"/>
      <c r="C42" s="128"/>
      <c r="D42" s="128"/>
      <c r="E42" s="128"/>
    </row>
    <row r="43" spans="1:5" x14ac:dyDescent="0.25">
      <c r="A43" s="128"/>
      <c r="B43" s="128"/>
      <c r="C43" s="128"/>
      <c r="D43" s="128"/>
      <c r="E43" s="128"/>
    </row>
  </sheetData>
  <mergeCells count="6">
    <mergeCell ref="C20:C26"/>
    <mergeCell ref="C4:C8"/>
    <mergeCell ref="C10:C16"/>
    <mergeCell ref="C17:C18"/>
    <mergeCell ref="A4:A19"/>
    <mergeCell ref="B4:B19"/>
  </mergeCells>
  <printOptions horizontalCentered="1" verticalCentered="1"/>
  <pageMargins left="0.7" right="0.7" top="0.75" bottom="0.75" header="0.3" footer="0.3"/>
  <pageSetup paperSize="9" scale="54" orientation="landscape" r:id="rId1"/>
  <headerFooter>
    <oddHeader>&amp;L&amp;12Conservation First Framework LDC Tool Kit&amp;C&amp;12Version Control
Summary of Changes&amp;R&amp;12Final V2 - January 23, 2015</oddHeader>
    <oddFooter>&amp;L&amp;G&amp;C&amp;12CDM Plan Template&amp;R&amp;A
Page &amp;P of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13D227ED046904B96E332815ED0E221" ma:contentTypeVersion="7" ma:contentTypeDescription="Create a new document." ma:contentTypeScope="" ma:versionID="515b048a52f2c751c1b42abd3badb5b9">
  <xsd:schema xmlns:xsd="http://www.w3.org/2001/XMLSchema" xmlns:xs="http://www.w3.org/2001/XMLSchema" xmlns:p="http://schemas.microsoft.com/office/2006/metadata/properties" xmlns:ns1="http://schemas.microsoft.com/sharepoint/v3" xmlns:ns2="e51ee78b-51b9-4e39-9608-909d6ed1169f" xmlns:ns3="81e61187-b3c0-4681-a19e-11b25b9fdc4c" targetNamespace="http://schemas.microsoft.com/office/2006/metadata/properties" ma:root="true" ma:fieldsID="bf84a93fa676bd050f4f821387700075" ns1:_="" ns2:_="" ns3:_="">
    <xsd:import namespace="http://schemas.microsoft.com/sharepoint/v3"/>
    <xsd:import namespace="e51ee78b-51b9-4e39-9608-909d6ed1169f"/>
    <xsd:import namespace="81e61187-b3c0-4681-a19e-11b25b9fdc4c"/>
    <xsd:element name="properties">
      <xsd:complexType>
        <xsd:sequence>
          <xsd:element name="documentManagement">
            <xsd:complexType>
              <xsd:all>
                <xsd:element ref="ns1:PublishingStartDate" minOccurs="0"/>
                <xsd:element ref="ns1:PublishingExpirationDate" minOccurs="0"/>
                <xsd:element ref="ns2:SharedWithUsers" minOccurs="0"/>
                <xsd:element ref="ns2:SharingHintHash" minOccurs="0"/>
                <xsd:element ref="ns2:SharedWithDetails" minOccurs="0"/>
                <xsd:element ref="ns3:LastSharedByUser" minOccurs="0"/>
                <xsd:element ref="ns3: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51ee78b-51b9-4e39-9608-909d6ed1169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internalName="SharingHintHash" ma:readOnly="true">
      <xsd:simpleType>
        <xsd:restriction base="dms:Text"/>
      </xsd:simple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1e61187-b3c0-4681-a19e-11b25b9fdc4c" elementFormDefault="qualified">
    <xsd:import namespace="http://schemas.microsoft.com/office/2006/documentManagement/types"/>
    <xsd:import namespace="http://schemas.microsoft.com/office/infopath/2007/PartnerControls"/>
    <xsd:element name="LastSharedByUser" ma:index="13" nillable="true" ma:displayName="Last Shared By User" ma:description="" ma:internalName="LastSharedByUser" ma:readOnly="true">
      <xsd:simpleType>
        <xsd:restriction base="dms:Note">
          <xsd:maxLength value="255"/>
        </xsd:restriction>
      </xsd:simpleType>
    </xsd:element>
    <xsd:element name="LastSharedByTime" ma:index="14"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B51A6C-5CC7-4016-BF5C-EFB18165510B}">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D4757834-EEFA-440C-9EDE-363B0BA71F14}">
  <ds:schemaRefs>
    <ds:schemaRef ds:uri="http://schemas.microsoft.com/sharepoint/v3/contenttype/forms"/>
  </ds:schemaRefs>
</ds:datastoreItem>
</file>

<file path=customXml/itemProps3.xml><?xml version="1.0" encoding="utf-8"?>
<ds:datastoreItem xmlns:ds="http://schemas.openxmlformats.org/officeDocument/2006/customXml" ds:itemID="{3D599274-EC9E-40B4-8390-BCAA668160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51ee78b-51b9-4e39-9608-909d6ed1169f"/>
    <ds:schemaRef ds:uri="81e61187-b3c0-4681-a19e-11b25b9fd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19</vt:i4>
      </vt:variant>
    </vt:vector>
  </HeadingPairs>
  <TitlesOfParts>
    <vt:vector size="38" baseType="lpstr">
      <vt:lpstr>A. General Information</vt:lpstr>
      <vt:lpstr>B. LDC Authorization</vt:lpstr>
      <vt:lpstr>C. CDM Plan Summary</vt:lpstr>
      <vt:lpstr>D. CDM Plan Milestone LDC 1</vt:lpstr>
      <vt:lpstr>D. CDM Plan Milestone LDC 2</vt:lpstr>
      <vt:lpstr>D. CDM Plan Milestone LDC 3</vt:lpstr>
      <vt:lpstr>D. CDM Plan Milestone LDC 4</vt:lpstr>
      <vt:lpstr>D. CDM Plan Milestone LDC 5</vt:lpstr>
      <vt:lpstr>D. CDM Plan Milestone LDC 6</vt:lpstr>
      <vt:lpstr>D.CDM Plan Milestone LDC 7</vt:lpstr>
      <vt:lpstr>D. CDM Plan Milestone LDC 8</vt:lpstr>
      <vt:lpstr>D. CDM Plan Milestone LDC 9</vt:lpstr>
      <vt:lpstr>D. CDM Plan Milestone LDC 10</vt:lpstr>
      <vt:lpstr>E.  Proposed Program&amp;Pilots</vt:lpstr>
      <vt:lpstr>F. Detailed Information</vt:lpstr>
      <vt:lpstr>G. Additional Documentation</vt:lpstr>
      <vt:lpstr>Dropdown Lists</vt:lpstr>
      <vt:lpstr>Sheet1</vt:lpstr>
      <vt:lpstr>Summary of Version Changes</vt:lpstr>
      <vt:lpstr>'A. General Information'!Print_Area</vt:lpstr>
      <vt:lpstr>'B. LDC Authorization'!Print_Area</vt:lpstr>
      <vt:lpstr>'C. CDM Plan Summary'!Print_Area</vt:lpstr>
      <vt:lpstr>'D. CDM Plan Milestone LDC 1'!Print_Area</vt:lpstr>
      <vt:lpstr>'D. CDM Plan Milestone LDC 10'!Print_Area</vt:lpstr>
      <vt:lpstr>'D. CDM Plan Milestone LDC 2'!Print_Area</vt:lpstr>
      <vt:lpstr>'D. CDM Plan Milestone LDC 3'!Print_Area</vt:lpstr>
      <vt:lpstr>'D. CDM Plan Milestone LDC 4'!Print_Area</vt:lpstr>
      <vt:lpstr>'D. CDM Plan Milestone LDC 5'!Print_Area</vt:lpstr>
      <vt:lpstr>'D. CDM Plan Milestone LDC 6'!Print_Area</vt:lpstr>
      <vt:lpstr>'D. CDM Plan Milestone LDC 8'!Print_Area</vt:lpstr>
      <vt:lpstr>'D. CDM Plan Milestone LDC 9'!Print_Area</vt:lpstr>
      <vt:lpstr>'D.CDM Plan Milestone LDC 7'!Print_Area</vt:lpstr>
      <vt:lpstr>'E.  Proposed Program&amp;Pilots'!Print_Area</vt:lpstr>
      <vt:lpstr>'F. Detailed Information'!Print_Area</vt:lpstr>
      <vt:lpstr>'G. Additional Documentation'!Print_Area</vt:lpstr>
      <vt:lpstr>'Summary of Version Changes'!Print_Area</vt:lpstr>
      <vt:lpstr>'E.  Proposed Program&amp;Pilots'!Print_Titles</vt:lpstr>
      <vt:lpstr>'D. CDM Plan Milestone LDC 1'!targets_budgets_rules_reference_standards_program_rules</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CDM Plan Template</dc:title>
  <dc:creator>IESO</dc:creator>
  <cp:keywords>Conservation, Demand Management, Conservation First Framework</cp:keywords>
  <cp:lastModifiedBy>David Wilson</cp:lastModifiedBy>
  <cp:lastPrinted>2015-01-18T19:46:55Z</cp:lastPrinted>
  <dcterms:created xsi:type="dcterms:W3CDTF">2014-07-07T16:14:19Z</dcterms:created>
  <dcterms:modified xsi:type="dcterms:W3CDTF">2017-08-02T14:01:23Z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0x010100C13D227ED046904B96E332815ED0E221</vt:lpwstr>
  </property>
</Properties>
</file>