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eGauthier\Documents\AA\Hydro Hawkesbury\COS 2016-2017\"/>
    </mc:Choice>
  </mc:AlternateContent>
  <bookViews>
    <workbookView xWindow="0" yWindow="0" windowWidth="28800" windowHeight="12360" activeTab="1"/>
  </bookViews>
  <sheets>
    <sheet name="Instructions" sheetId="2" r:id="rId1"/>
    <sheet name="GA Analysis" sheetId="1" r:id="rId2"/>
  </sheets>
  <definedNames>
    <definedName name="GARate">#REF!</definedName>
    <definedName name="_xlnm.Print_Area" localSheetId="1">'GA Analysis'!$A$1:$K$146</definedName>
    <definedName name="_xlnm.Print_Area" localSheetId="0">Instructions!$A$1:$C$67</definedName>
  </definedNames>
  <calcPr calcId="162913" calcOnSave="0"/>
</workbook>
</file>

<file path=xl/calcChain.xml><?xml version="1.0" encoding="utf-8"?>
<calcChain xmlns="http://schemas.openxmlformats.org/spreadsheetml/2006/main">
  <c r="J69" i="1" l="1"/>
  <c r="J68" i="1"/>
  <c r="J67" i="1"/>
  <c r="J66" i="1"/>
  <c r="J65" i="1"/>
  <c r="J64" i="1"/>
  <c r="J63" i="1"/>
  <c r="J62" i="1"/>
  <c r="J61" i="1"/>
  <c r="J60" i="1"/>
  <c r="J59" i="1"/>
  <c r="J58" i="1"/>
  <c r="H69" i="1"/>
  <c r="H68" i="1"/>
  <c r="H67" i="1"/>
  <c r="H66" i="1"/>
  <c r="H65" i="1"/>
  <c r="H64" i="1"/>
  <c r="H63" i="1"/>
  <c r="H62" i="1"/>
  <c r="H61" i="1"/>
  <c r="H60" i="1"/>
  <c r="H59" i="1"/>
  <c r="H58" i="1"/>
  <c r="J46" i="1"/>
  <c r="J45" i="1"/>
  <c r="J44" i="1"/>
  <c r="J43" i="1"/>
  <c r="J42" i="1"/>
  <c r="J41" i="1"/>
  <c r="J40" i="1"/>
  <c r="J39" i="1"/>
  <c r="J38" i="1"/>
  <c r="J37" i="1"/>
  <c r="J36" i="1"/>
  <c r="H46" i="1"/>
  <c r="H45" i="1"/>
  <c r="H44" i="1"/>
  <c r="H43" i="1"/>
  <c r="H42" i="1"/>
  <c r="H41" i="1"/>
  <c r="H40" i="1"/>
  <c r="H39" i="1"/>
  <c r="H38" i="1"/>
  <c r="H37" i="1"/>
  <c r="H36" i="1"/>
  <c r="E94" i="1" l="1"/>
  <c r="D94" i="1"/>
  <c r="C94" i="1"/>
  <c r="F93" i="1"/>
  <c r="F92" i="1"/>
  <c r="F91" i="1"/>
  <c r="F90" i="1"/>
  <c r="F89" i="1"/>
  <c r="F88" i="1"/>
  <c r="F87" i="1"/>
  <c r="F86" i="1"/>
  <c r="F85" i="1"/>
  <c r="F84" i="1"/>
  <c r="F83" i="1"/>
  <c r="F82" i="1"/>
  <c r="E70" i="1"/>
  <c r="D70" i="1"/>
  <c r="C70" i="1"/>
  <c r="K69" i="1"/>
  <c r="F69" i="1"/>
  <c r="F68" i="1"/>
  <c r="F67" i="1"/>
  <c r="F66" i="1"/>
  <c r="F65" i="1"/>
  <c r="F64" i="1"/>
  <c r="F63" i="1"/>
  <c r="K62" i="1"/>
  <c r="F62" i="1"/>
  <c r="F61" i="1"/>
  <c r="F60" i="1"/>
  <c r="F59" i="1"/>
  <c r="K58" i="1"/>
  <c r="F58" i="1"/>
  <c r="H93" i="1" l="1"/>
  <c r="J93" i="1"/>
  <c r="J92" i="1"/>
  <c r="H92" i="1"/>
  <c r="J91" i="1"/>
  <c r="H91" i="1"/>
  <c r="H90" i="1"/>
  <c r="J90" i="1"/>
  <c r="K90" i="1" s="1"/>
  <c r="J89" i="1"/>
  <c r="H89" i="1"/>
  <c r="J88" i="1"/>
  <c r="H88" i="1"/>
  <c r="H87" i="1"/>
  <c r="J87" i="1"/>
  <c r="K87" i="1" s="1"/>
  <c r="H86" i="1"/>
  <c r="J86" i="1"/>
  <c r="K86" i="1" s="1"/>
  <c r="J85" i="1"/>
  <c r="H85" i="1"/>
  <c r="H84" i="1"/>
  <c r="J84" i="1"/>
  <c r="H83" i="1"/>
  <c r="J83" i="1"/>
  <c r="K83" i="1" s="1"/>
  <c r="F94" i="1"/>
  <c r="H82" i="1"/>
  <c r="J82" i="1"/>
  <c r="F70" i="1"/>
  <c r="K60" i="1"/>
  <c r="K64" i="1"/>
  <c r="K68" i="1"/>
  <c r="H70" i="1"/>
  <c r="K66" i="1"/>
  <c r="K59" i="1"/>
  <c r="K63" i="1"/>
  <c r="K67" i="1"/>
  <c r="K61" i="1"/>
  <c r="K65" i="1"/>
  <c r="J70" i="1"/>
  <c r="D118" i="1"/>
  <c r="K84" i="1" l="1"/>
  <c r="K93" i="1"/>
  <c r="K92" i="1"/>
  <c r="K91" i="1"/>
  <c r="H94" i="1"/>
  <c r="K89" i="1"/>
  <c r="K88" i="1"/>
  <c r="J94" i="1"/>
  <c r="K85" i="1"/>
  <c r="K82" i="1"/>
  <c r="K70" i="1"/>
  <c r="K72" i="1" s="1"/>
  <c r="G127" i="1"/>
  <c r="I127" i="1" s="1"/>
  <c r="K94" i="1" l="1"/>
  <c r="K96" i="1" s="1"/>
  <c r="H131" i="1"/>
  <c r="C47" i="1"/>
  <c r="D47" i="1"/>
  <c r="E47" i="1"/>
  <c r="F13" i="1" l="1"/>
  <c r="F11" i="1" s="1"/>
  <c r="E13" i="1"/>
  <c r="E11" i="1" s="1"/>
  <c r="D13" i="1"/>
  <c r="D11" i="1" s="1"/>
  <c r="G128" i="1" l="1"/>
  <c r="I128" i="1" s="1"/>
  <c r="G129" i="1"/>
  <c r="I129" i="1" s="1"/>
  <c r="G130" i="1"/>
  <c r="I130" i="1" s="1"/>
  <c r="F131" i="1"/>
  <c r="E131" i="1"/>
  <c r="G131" i="1" l="1"/>
  <c r="D131" i="1"/>
  <c r="C131" i="1"/>
  <c r="F36" i="1" l="1"/>
  <c r="F37" i="1"/>
  <c r="F38" i="1"/>
  <c r="F39" i="1"/>
  <c r="F40" i="1"/>
  <c r="F41" i="1"/>
  <c r="F42" i="1"/>
  <c r="F43" i="1"/>
  <c r="F44" i="1"/>
  <c r="F45" i="1"/>
  <c r="F46" i="1"/>
  <c r="F35" i="1"/>
  <c r="H35" i="1" l="1"/>
  <c r="J35" i="1"/>
  <c r="F47" i="1"/>
  <c r="K45" i="1" l="1"/>
  <c r="K35" i="1"/>
  <c r="K41" i="1"/>
  <c r="K44" i="1"/>
  <c r="K42" i="1"/>
  <c r="K43" i="1"/>
  <c r="K39" i="1"/>
  <c r="K40" i="1"/>
  <c r="H15" i="1"/>
  <c r="H14" i="1"/>
  <c r="H13" i="1"/>
  <c r="H12" i="1"/>
  <c r="J47" i="1" l="1"/>
  <c r="K38" i="1"/>
  <c r="K46" i="1"/>
  <c r="K37" i="1"/>
  <c r="K36" i="1"/>
  <c r="H47" i="1"/>
  <c r="K47" i="1" l="1"/>
  <c r="K49" i="1" s="1"/>
  <c r="D119" i="1" s="1"/>
  <c r="D120" i="1" s="1"/>
  <c r="D121" i="1" s="1"/>
</calcChain>
</file>

<file path=xl/sharedStrings.xml><?xml version="1.0" encoding="utf-8"?>
<sst xmlns="http://schemas.openxmlformats.org/spreadsheetml/2006/main" count="308" uniqueCount="160">
  <si>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</si>
  <si>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</si>
  <si>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</si>
  <si>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</si>
  <si>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</si>
  <si>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</si>
  <si>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</si>
  <si>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</si>
  <si>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</si>
  <si>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</si>
  <si>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</si>
  <si>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</si>
  <si>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</si>
  <si>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</si>
  <si>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</si>
  <si>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</si>
  <si>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</si>
  <si>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</si>
  <si>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</si>
  <si>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</si>
  <si>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</si>
  <si>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</si>
  <si>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</si>
  <si>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</si>
  <si>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</si>
  <si>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</si>
  <si>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</si>
  <si>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</si>
  <si>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</si>
  <si>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</si>
  <si>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</si>
  <si>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</si>
  <si>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</si>
  <si>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</si>
  <si>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</si>
  <si>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</si>
  <si>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</si>
  <si>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</si>
  <si>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</si>
  <si>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</si>
  <si>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</si>
  <si>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</si>
  <si>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</si>
  <si>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</si>
  <si>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</si>
  <si>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</si>
  <si>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</si>
  <si>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</si>
  <si>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</si>
  <si>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</si>
  <si>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</si>
  <si>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</si>
  <si>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</si>
  <si>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</si>
  <si>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</si>
  <si>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</si>
  <si>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</si>
  <si>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</si>
  <si>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</si>
  <si>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</si>
  <si>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</si>
  <si>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</si>
  <si>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</si>
  <si>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</si>
  <si>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</si>
  <si>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</si>
  <si>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</si>
  <si>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</si>
  <si>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</si>
  <si>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</si>
  <si>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</si>
  <si>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</si>
  <si>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</si>
  <si>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</si>
  <si>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</si>
  <si>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</si>
  <si>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</si>
  <si>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</si>
  <si>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</si>
  <si>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</si>
  <si>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</si>
  <si>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</si>
  <si>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</si>
  <si>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</si>
  <si>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</si>
  <si>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</si>
  <si>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</si>
  <si>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</si>
  <si>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</si>
  <si>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</si>
  <si>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</si>
  <si>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</si>
  <si>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</si>
  <si>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</si>
  <si>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</si>
  <si>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</si>
  <si>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</si>
  <si>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</si>
  <si>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</si>
  <si>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</si>
  <si>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</si>
  <si>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</si>
  <si>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</si>
  <si>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</si>
  <si>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</si>
  <si>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</si>
  <si>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</si>
  <si>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</si>
  <si>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</si>
  <si>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</si>
  <si>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</si>
  <si>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</si>
  <si>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</si>
  <si>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</si>
  <si>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</si>
  <si>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</si>
  <si>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</si>
  <si>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</si>
  <si>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</si>
  <si>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</si>
  <si>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</si>
  <si>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</si>
  <si>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</si>
  <si>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</si>
  <si>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</si>
  <si>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</si>
  <si>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</si>
  <si>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</si>
  <si>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</si>
  <si>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</si>
  <si>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</si>
  <si>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</si>
  <si>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</si>
  <si>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</si>
  <si>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</si>
  <si>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</si>
  <si>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</si>
  <si>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</si>
  <si>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</si>
  <si>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</si>
  <si>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</si>
  <si>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</si>
  <si>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</si>
  <si>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</si>
  <si>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</si>
  <si>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</si>
  <si>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</si>
  <si>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</si>
  <si>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</si>
  <si>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</si>
  <si>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</si>
  <si>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</si>
  <si>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</si>
  <si>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</si>
  <si>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</si>
  <si>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</si>
  <si>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</si>
  <si>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</si>
  <si>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2014, 2015 and 2016</t>
  </si>
  <si>
    <t>1st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</si>
</sst>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4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9" xfId="1" applyNumberFormat="1" applyFont="1" applyBorder="1"/>
    <xf numFmtId="167" fontId="2" fillId="0" borderId="2" xfId="1" applyNumberFormat="1" applyFont="1" applyBorder="1"/>
    <xf numFmtId="0" fontId="2" fillId="2" borderId="3" xfId="0" applyFont="1" applyFill="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7" fontId="2" fillId="2" borderId="0" xfId="1" applyNumberFormat="1" applyFont="1" applyFill="1"/>
    <xf numFmtId="164" fontId="2" fillId="0" borderId="0" xfId="1" applyFont="1"/>
    <xf numFmtId="0" fontId="3" fillId="0" borderId="14"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1" xfId="0" applyFont="1" applyBorder="1"/>
    <xf numFmtId="168"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7" fontId="3" fillId="0" borderId="17" xfId="1" applyNumberFormat="1" applyFont="1" applyBorder="1"/>
    <xf numFmtId="167"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2" fillId="2" borderId="1" xfId="0" applyFont="1" applyFill="1" applyBorder="1"/>
    <xf numFmtId="0" fontId="2" fillId="2" borderId="12" xfId="0" applyFont="1" applyFill="1" applyBorder="1"/>
    <xf numFmtId="0" fontId="3" fillId="0" borderId="19"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164" fontId="2" fillId="0" borderId="11" xfId="1" applyFont="1" applyBorder="1"/>
    <xf numFmtId="0" fontId="15" fillId="0" borderId="0" xfId="0" applyFont="1" applyBorder="1"/>
    <xf numFmtId="16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9" fontId="12" fillId="2" borderId="2" xfId="5" applyNumberFormat="1" applyFont="1" applyFill="1" applyBorder="1" applyAlignment="1">
      <alignment wrapText="1"/>
    </xf>
    <xf numFmtId="169" fontId="2" fillId="2" borderId="2" xfId="5" applyNumberFormat="1" applyFont="1" applyFill="1" applyBorder="1"/>
    <xf numFmtId="166" fontId="2" fillId="0" borderId="25"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7" fillId="2" borderId="26"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9" fontId="13" fillId="2" borderId="17" xfId="5" applyNumberFormat="1" applyFont="1" applyFill="1" applyBorder="1"/>
    <xf numFmtId="169" fontId="2" fillId="2" borderId="17" xfId="5" applyNumberFormat="1" applyFont="1" applyFill="1" applyBorder="1"/>
    <xf numFmtId="169" fontId="2" fillId="0" borderId="17" xfId="5" applyNumberFormat="1" applyFont="1" applyFill="1" applyBorder="1"/>
    <xf numFmtId="164" fontId="6" fillId="0" borderId="14" xfId="1" applyFont="1" applyBorder="1"/>
    <xf numFmtId="16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6" fontId="2" fillId="0" borderId="2" xfId="4" applyNumberFormat="1" applyFont="1" applyFill="1" applyBorder="1"/>
    <xf numFmtId="166" fontId="2" fillId="0" borderId="17" xfId="4"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7"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xf numFmtId="168" fontId="2" fillId="0" borderId="0" xfId="0" applyNumberFormat="1" applyFont="1"/>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38100</xdr:colOff>
      <xdr:row>134</xdr:row>
      <xdr:rowOff>123825</xdr:rowOff>
    </xdr:from>
    <xdr:to>
      <xdr:col>8</xdr:col>
      <xdr:colOff>0</xdr:colOff>
      <xdr:row>146</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C60" sqref="C60"/>
    </sheetView>
  </sheetViews>
  <sheetFormatPr defaultRowHeight="15" x14ac:dyDescent="0.2"/>
  <cols>
    <col min="1" max="1" width="5.5703125" style="49" customWidth="1"/>
    <col min="2" max="2" width="16.140625" style="110" customWidth="1"/>
    <col min="3" max="3" width="164.5703125" style="47" customWidth="1"/>
    <col min="4" max="16384" width="9.140625" style="47"/>
  </cols>
  <sheetData>
    <row r="1" spans="1:3" ht="15.75" x14ac:dyDescent="0.2">
      <c r="A1" s="50" t="s">
        <v>138</v>
      </c>
    </row>
    <row r="3" spans="1:3" ht="15.75" x14ac:dyDescent="0.2">
      <c r="A3" s="51" t="s">
        <v>32</v>
      </c>
    </row>
    <row r="4" spans="1:3" ht="34.5" customHeight="1" x14ac:dyDescent="0.2">
      <c r="A4" s="127" t="s">
        <v>97</v>
      </c>
      <c r="B4" s="127"/>
      <c r="C4" s="127"/>
    </row>
    <row r="6" spans="1:3" ht="15.75" x14ac:dyDescent="0.2">
      <c r="A6" s="51" t="s">
        <v>53</v>
      </c>
    </row>
    <row r="7" spans="1:3" x14ac:dyDescent="0.2">
      <c r="A7" s="49" t="s">
        <v>54</v>
      </c>
    </row>
    <row r="8" spans="1:3" ht="33" customHeight="1" x14ac:dyDescent="0.2">
      <c r="A8" s="129" t="s">
        <v>98</v>
      </c>
      <c r="B8" s="129"/>
      <c r="C8" s="129"/>
    </row>
    <row r="10" spans="1:3" x14ac:dyDescent="0.2">
      <c r="A10" s="49">
        <v>1</v>
      </c>
      <c r="B10" s="126" t="s">
        <v>42</v>
      </c>
      <c r="C10" s="126"/>
    </row>
    <row r="11" spans="1:3" x14ac:dyDescent="0.2">
      <c r="B11" s="117"/>
      <c r="C11" s="117"/>
    </row>
    <row r="13" spans="1:3" ht="31.5" customHeight="1" x14ac:dyDescent="0.2">
      <c r="A13" s="49">
        <v>2</v>
      </c>
      <c r="B13" s="127" t="s">
        <v>99</v>
      </c>
      <c r="C13" s="127"/>
    </row>
    <row r="14" spans="1:3" x14ac:dyDescent="0.2">
      <c r="B14" s="80"/>
      <c r="C14" s="80"/>
    </row>
    <row r="16" spans="1:3" x14ac:dyDescent="0.2">
      <c r="A16" s="49">
        <v>3</v>
      </c>
      <c r="B16" s="128" t="s">
        <v>123</v>
      </c>
      <c r="C16" s="128"/>
    </row>
    <row r="17" spans="1:26" ht="32.25" customHeight="1" x14ac:dyDescent="0.2">
      <c r="B17" s="127" t="s">
        <v>133</v>
      </c>
      <c r="C17" s="127"/>
    </row>
    <row r="18" spans="1:26" ht="63" customHeight="1" x14ac:dyDescent="0.2">
      <c r="B18" s="127" t="s">
        <v>156</v>
      </c>
      <c r="C18" s="127"/>
      <c r="D18" s="52"/>
      <c r="E18" s="48"/>
      <c r="F18" s="48"/>
      <c r="G18" s="48"/>
      <c r="H18" s="48"/>
      <c r="I18" s="48"/>
      <c r="J18" s="48"/>
      <c r="K18" s="48"/>
      <c r="L18" s="48"/>
      <c r="M18" s="48"/>
      <c r="N18" s="48"/>
      <c r="O18" s="48"/>
      <c r="P18" s="48"/>
      <c r="Q18" s="48"/>
      <c r="R18" s="48"/>
      <c r="S18" s="48"/>
      <c r="T18" s="48"/>
      <c r="U18" s="48"/>
      <c r="V18" s="48"/>
      <c r="W18" s="48"/>
      <c r="X18" s="48"/>
      <c r="Y18" s="48"/>
      <c r="Z18" s="48"/>
    </row>
    <row r="19" spans="1:26" ht="30" customHeight="1" x14ac:dyDescent="0.2">
      <c r="B19" s="127" t="s">
        <v>134</v>
      </c>
      <c r="C19" s="127"/>
      <c r="D19" s="52"/>
      <c r="E19" s="48"/>
      <c r="F19" s="48"/>
      <c r="G19" s="48"/>
      <c r="H19" s="48"/>
      <c r="I19" s="48"/>
      <c r="J19" s="48"/>
      <c r="K19" s="48"/>
      <c r="L19" s="48"/>
      <c r="M19" s="48"/>
      <c r="N19" s="48"/>
      <c r="O19" s="48"/>
      <c r="P19" s="48"/>
      <c r="Q19" s="48"/>
      <c r="R19" s="48"/>
      <c r="S19" s="48"/>
      <c r="T19" s="48"/>
      <c r="U19" s="48"/>
      <c r="V19" s="48"/>
      <c r="W19" s="48"/>
      <c r="X19" s="48"/>
      <c r="Y19" s="48"/>
      <c r="Z19" s="48"/>
    </row>
    <row r="20" spans="1:26" x14ac:dyDescent="0.2">
      <c r="B20" s="114" t="s">
        <v>49</v>
      </c>
    </row>
    <row r="21" spans="1:26" x14ac:dyDescent="0.2">
      <c r="B21" s="114"/>
    </row>
    <row r="22" spans="1:26" x14ac:dyDescent="0.2">
      <c r="B22" s="112"/>
    </row>
    <row r="23" spans="1:26" x14ac:dyDescent="0.2">
      <c r="A23" s="49">
        <v>4</v>
      </c>
      <c r="B23" s="128" t="s">
        <v>124</v>
      </c>
      <c r="C23" s="128"/>
    </row>
    <row r="24" spans="1:26" ht="35.25" customHeight="1" x14ac:dyDescent="0.2">
      <c r="B24" s="127" t="s">
        <v>139</v>
      </c>
      <c r="C24" s="127"/>
    </row>
    <row r="25" spans="1:26" x14ac:dyDescent="0.2">
      <c r="B25" s="119"/>
      <c r="C25" s="119"/>
    </row>
    <row r="26" spans="1:26" ht="62.25" customHeight="1" x14ac:dyDescent="0.2">
      <c r="B26" s="127" t="s">
        <v>125</v>
      </c>
      <c r="C26" s="127"/>
    </row>
    <row r="27" spans="1:26" ht="65.25" customHeight="1" x14ac:dyDescent="0.2">
      <c r="B27" s="127" t="s">
        <v>141</v>
      </c>
      <c r="C27" s="127"/>
    </row>
    <row r="28" spans="1:26" ht="31.5" customHeight="1" x14ac:dyDescent="0.2">
      <c r="B28" s="127" t="s">
        <v>140</v>
      </c>
      <c r="C28" s="127"/>
    </row>
    <row r="29" spans="1:26" ht="30" customHeight="1" x14ac:dyDescent="0.2">
      <c r="B29" s="127" t="s">
        <v>142</v>
      </c>
      <c r="C29" s="127"/>
    </row>
    <row r="30" spans="1:26" x14ac:dyDescent="0.2">
      <c r="B30" s="119"/>
      <c r="C30" s="119"/>
    </row>
    <row r="31" spans="1:26" ht="47.25" customHeight="1" x14ac:dyDescent="0.2">
      <c r="B31" s="120" t="s">
        <v>126</v>
      </c>
      <c r="C31" s="48" t="s">
        <v>100</v>
      </c>
    </row>
    <row r="32" spans="1:26" ht="33.75" customHeight="1" x14ac:dyDescent="0.2">
      <c r="B32" s="120" t="s">
        <v>128</v>
      </c>
      <c r="C32" s="48" t="s">
        <v>127</v>
      </c>
    </row>
    <row r="33" spans="1:3" x14ac:dyDescent="0.2">
      <c r="B33" s="120" t="s">
        <v>131</v>
      </c>
      <c r="C33" s="48" t="s">
        <v>129</v>
      </c>
    </row>
    <row r="34" spans="1:3" x14ac:dyDescent="0.2">
      <c r="B34" s="121" t="s">
        <v>132</v>
      </c>
      <c r="C34" s="111" t="s">
        <v>130</v>
      </c>
    </row>
    <row r="35" spans="1:3" x14ac:dyDescent="0.2">
      <c r="B35" s="116"/>
      <c r="C35" s="111"/>
    </row>
    <row r="37" spans="1:3" ht="29.25" customHeight="1" x14ac:dyDescent="0.2">
      <c r="A37" s="49">
        <v>5</v>
      </c>
      <c r="B37" s="127" t="s">
        <v>143</v>
      </c>
      <c r="C37" s="127"/>
    </row>
    <row r="38" spans="1:3" x14ac:dyDescent="0.2">
      <c r="B38" s="117"/>
      <c r="C38" s="117"/>
    </row>
    <row r="40" spans="1:3" x14ac:dyDescent="0.2">
      <c r="A40" s="49">
        <v>6</v>
      </c>
      <c r="B40" s="118" t="s">
        <v>135</v>
      </c>
    </row>
    <row r="41" spans="1:3" ht="30" customHeight="1" x14ac:dyDescent="0.2">
      <c r="B41" s="127" t="s">
        <v>136</v>
      </c>
      <c r="C41" s="127"/>
    </row>
    <row r="42" spans="1:3" ht="30" customHeight="1" x14ac:dyDescent="0.2">
      <c r="B42" s="127" t="s">
        <v>101</v>
      </c>
      <c r="C42" s="127"/>
    </row>
    <row r="43" spans="1:3" x14ac:dyDescent="0.2">
      <c r="B43" s="80"/>
      <c r="C43" s="80"/>
    </row>
    <row r="44" spans="1:3" x14ac:dyDescent="0.2">
      <c r="B44" s="113" t="s">
        <v>102</v>
      </c>
    </row>
    <row r="45" spans="1:3" x14ac:dyDescent="0.2">
      <c r="B45" s="122" t="s">
        <v>103</v>
      </c>
      <c r="C45" s="48" t="s">
        <v>104</v>
      </c>
    </row>
    <row r="46" spans="1:3" ht="30" x14ac:dyDescent="0.2">
      <c r="B46" s="122"/>
      <c r="C46" s="48" t="s">
        <v>145</v>
      </c>
    </row>
    <row r="47" spans="1:3" x14ac:dyDescent="0.2">
      <c r="B47" s="122"/>
      <c r="C47" s="47" t="s">
        <v>105</v>
      </c>
    </row>
    <row r="48" spans="1:3" x14ac:dyDescent="0.2">
      <c r="B48" s="122"/>
      <c r="C48" s="47" t="s">
        <v>106</v>
      </c>
    </row>
    <row r="49" spans="2:3" x14ac:dyDescent="0.2">
      <c r="B49" s="123" t="s">
        <v>109</v>
      </c>
      <c r="C49" s="47" t="s">
        <v>108</v>
      </c>
    </row>
    <row r="50" spans="2:3" ht="18" customHeight="1" x14ac:dyDescent="0.2">
      <c r="B50" s="123"/>
      <c r="C50" s="48" t="s">
        <v>107</v>
      </c>
    </row>
    <row r="51" spans="2:3" x14ac:dyDescent="0.2">
      <c r="B51" s="123"/>
      <c r="C51" s="47" t="s">
        <v>110</v>
      </c>
    </row>
    <row r="52" spans="2:3" x14ac:dyDescent="0.2">
      <c r="B52" s="123"/>
      <c r="C52" s="47" t="s">
        <v>111</v>
      </c>
    </row>
    <row r="53" spans="2:3" x14ac:dyDescent="0.2">
      <c r="B53" s="123" t="s">
        <v>113</v>
      </c>
      <c r="C53" s="47" t="s">
        <v>112</v>
      </c>
    </row>
    <row r="54" spans="2:3" ht="45" x14ac:dyDescent="0.2">
      <c r="B54" s="123"/>
      <c r="C54" s="80" t="s">
        <v>114</v>
      </c>
    </row>
    <row r="55" spans="2:3" x14ac:dyDescent="0.2">
      <c r="B55" s="123"/>
      <c r="C55" s="47" t="s">
        <v>115</v>
      </c>
    </row>
    <row r="56" spans="2:3" x14ac:dyDescent="0.2">
      <c r="B56" s="123"/>
      <c r="C56" s="47" t="s">
        <v>146</v>
      </c>
    </row>
    <row r="57" spans="2:3" x14ac:dyDescent="0.2">
      <c r="B57" s="123" t="s">
        <v>117</v>
      </c>
      <c r="C57" s="47" t="s">
        <v>116</v>
      </c>
    </row>
    <row r="58" spans="2:3" ht="61.5" customHeight="1" x14ac:dyDescent="0.2">
      <c r="B58" s="123"/>
      <c r="C58" s="80" t="s">
        <v>157</v>
      </c>
    </row>
    <row r="59" spans="2:3" x14ac:dyDescent="0.2">
      <c r="B59" s="123" t="s">
        <v>119</v>
      </c>
      <c r="C59" s="47" t="s">
        <v>118</v>
      </c>
    </row>
    <row r="60" spans="2:3" ht="30" x14ac:dyDescent="0.2">
      <c r="B60" s="123"/>
      <c r="C60" s="80" t="s">
        <v>120</v>
      </c>
    </row>
    <row r="61" spans="2:3" x14ac:dyDescent="0.2">
      <c r="B61" s="123" t="s">
        <v>121</v>
      </c>
      <c r="C61" s="80" t="s">
        <v>147</v>
      </c>
    </row>
    <row r="62" spans="2:3" ht="30" x14ac:dyDescent="0.2">
      <c r="B62" s="123"/>
      <c r="C62" s="119" t="s">
        <v>148</v>
      </c>
    </row>
    <row r="63" spans="2:3" x14ac:dyDescent="0.2">
      <c r="B63" s="115"/>
      <c r="C63" s="80"/>
    </row>
    <row r="65" spans="1:3" ht="30.75" customHeight="1" x14ac:dyDescent="0.2">
      <c r="A65" s="49">
        <v>7</v>
      </c>
      <c r="B65" s="127" t="s">
        <v>149</v>
      </c>
      <c r="C65" s="127"/>
    </row>
    <row r="66" spans="1:3" x14ac:dyDescent="0.2">
      <c r="B66" s="80"/>
      <c r="C66" s="80"/>
    </row>
    <row r="67" spans="1:3" ht="15.75" customHeight="1" x14ac:dyDescent="0.2">
      <c r="B67" s="126" t="s">
        <v>122</v>
      </c>
      <c r="C67" s="126"/>
    </row>
  </sheetData>
  <mergeCells count="19">
    <mergeCell ref="A4:C4"/>
    <mergeCell ref="A8:C8"/>
    <mergeCell ref="B13:C13"/>
    <mergeCell ref="B16:C16"/>
    <mergeCell ref="B10:C10"/>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2"/>
  <sheetViews>
    <sheetView tabSelected="1" zoomScale="70" zoomScaleNormal="70" zoomScaleSheetLayoutView="100" workbookViewId="0">
      <selection activeCell="C82" sqref="C82"/>
    </sheetView>
  </sheetViews>
  <sheetFormatPr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2" width="11.42578125" style="1" bestFit="1" customWidth="1"/>
    <col min="23" max="23" width="10.28515625" style="1" bestFit="1" customWidth="1"/>
    <col min="24" max="16384" width="9.140625" style="1"/>
  </cols>
  <sheetData>
    <row r="1" spans="1:24" ht="15" x14ac:dyDescent="0.25">
      <c r="A1" s="54" t="s">
        <v>56</v>
      </c>
      <c r="B1" s="4"/>
      <c r="C1" s="54"/>
    </row>
    <row r="2" spans="1:24" x14ac:dyDescent="0.2">
      <c r="A2" s="4"/>
      <c r="B2" s="4"/>
      <c r="C2" s="4"/>
    </row>
    <row r="3" spans="1:24" ht="15" x14ac:dyDescent="0.2">
      <c r="A3" s="4"/>
      <c r="B3" s="4" t="s">
        <v>34</v>
      </c>
      <c r="C3" s="27"/>
      <c r="D3" s="4"/>
      <c r="E3" s="4"/>
      <c r="F3" s="4"/>
      <c r="X3" s="1">
        <v>2014</v>
      </c>
    </row>
    <row r="4" spans="1:24" ht="15" x14ac:dyDescent="0.2">
      <c r="A4" s="4"/>
      <c r="B4" s="4" t="s">
        <v>68</v>
      </c>
      <c r="C4" s="65"/>
      <c r="D4" s="4"/>
      <c r="E4" s="4"/>
      <c r="F4" s="4"/>
    </row>
    <row r="5" spans="1:24" ht="15" x14ac:dyDescent="0.2">
      <c r="A5" s="4"/>
      <c r="B5" s="15"/>
      <c r="C5" s="15"/>
      <c r="D5" s="4"/>
      <c r="E5" s="4"/>
      <c r="F5" s="4"/>
      <c r="X5" s="1">
        <v>2015</v>
      </c>
    </row>
    <row r="6" spans="1:24" ht="15" x14ac:dyDescent="0.2">
      <c r="A6" s="4" t="s">
        <v>35</v>
      </c>
      <c r="B6" s="15" t="s">
        <v>33</v>
      </c>
      <c r="C6" s="27" t="s">
        <v>158</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6" t="s">
        <v>94</v>
      </c>
      <c r="C9" s="25"/>
      <c r="D9" s="25"/>
      <c r="E9" s="25"/>
      <c r="F9" s="25"/>
      <c r="I9" s="106"/>
      <c r="J9" s="106"/>
      <c r="K9" s="106"/>
      <c r="L9" s="106"/>
      <c r="M9" s="106"/>
      <c r="N9" s="106"/>
      <c r="O9" s="106"/>
      <c r="P9" s="106"/>
      <c r="Q9" s="106"/>
      <c r="R9" s="106"/>
      <c r="S9" s="106"/>
    </row>
    <row r="10" spans="1:24" ht="15" x14ac:dyDescent="0.2">
      <c r="A10" s="4"/>
      <c r="B10" s="136" t="s">
        <v>26</v>
      </c>
      <c r="C10" s="136"/>
      <c r="D10" s="28">
        <v>2014</v>
      </c>
      <c r="E10" s="28">
        <v>2015</v>
      </c>
      <c r="F10" s="28">
        <v>2016</v>
      </c>
      <c r="G10" s="137"/>
      <c r="H10" s="138"/>
      <c r="I10" s="106"/>
      <c r="J10" s="106"/>
      <c r="K10" s="106"/>
      <c r="L10" s="106"/>
      <c r="M10" s="106"/>
      <c r="N10" s="106"/>
      <c r="O10" s="106"/>
      <c r="P10" s="106"/>
      <c r="Q10" s="106"/>
      <c r="R10" s="106"/>
      <c r="S10" s="106"/>
    </row>
    <row r="11" spans="1:24" ht="15" thickBot="1" x14ac:dyDescent="0.25">
      <c r="A11" s="4"/>
      <c r="B11" s="5" t="s">
        <v>3</v>
      </c>
      <c r="C11" s="5" t="s">
        <v>2</v>
      </c>
      <c r="D11" s="82">
        <f>D12+D13</f>
        <v>0</v>
      </c>
      <c r="E11" s="82">
        <f>E12+E13</f>
        <v>0</v>
      </c>
      <c r="F11" s="82">
        <f>F12+F13</f>
        <v>0</v>
      </c>
      <c r="G11" s="6" t="s">
        <v>0</v>
      </c>
      <c r="H11" s="7">
        <v>1</v>
      </c>
      <c r="I11" s="106"/>
      <c r="J11" s="106"/>
      <c r="K11" s="106"/>
      <c r="L11" s="106"/>
      <c r="M11" s="106"/>
      <c r="N11" s="106"/>
      <c r="O11" s="106"/>
      <c r="P11" s="106"/>
      <c r="Q11" s="106"/>
      <c r="R11" s="106"/>
      <c r="S11" s="106"/>
    </row>
    <row r="12" spans="1:24" x14ac:dyDescent="0.2">
      <c r="B12" s="5" t="s">
        <v>7</v>
      </c>
      <c r="C12" s="5" t="s">
        <v>1</v>
      </c>
      <c r="D12" s="81"/>
      <c r="E12" s="81"/>
      <c r="F12" s="81"/>
      <c r="G12" s="6" t="s">
        <v>0</v>
      </c>
      <c r="H12" s="8">
        <f>IFERROR(D12/$D$11,0)</f>
        <v>0</v>
      </c>
    </row>
    <row r="13" spans="1:24" ht="15" thickBot="1" x14ac:dyDescent="0.25">
      <c r="B13" s="5" t="s">
        <v>8</v>
      </c>
      <c r="C13" s="5" t="s">
        <v>6</v>
      </c>
      <c r="D13" s="82">
        <f>D14+D15</f>
        <v>0</v>
      </c>
      <c r="E13" s="82">
        <f>E14+E15</f>
        <v>0</v>
      </c>
      <c r="F13" s="82">
        <f>F14+F15</f>
        <v>0</v>
      </c>
      <c r="G13" s="6" t="s">
        <v>0</v>
      </c>
      <c r="H13" s="8">
        <f>IFERROR(D13/$D$11,0)</f>
        <v>0</v>
      </c>
    </row>
    <row r="14" spans="1:24" x14ac:dyDescent="0.2">
      <c r="B14" s="5" t="s">
        <v>9</v>
      </c>
      <c r="C14" s="5" t="s">
        <v>4</v>
      </c>
      <c r="D14" s="81"/>
      <c r="E14" s="81"/>
      <c r="F14" s="81"/>
      <c r="G14" s="6" t="s">
        <v>0</v>
      </c>
      <c r="H14" s="8">
        <f>IFERROR(D14/$D$11,0)</f>
        <v>0</v>
      </c>
    </row>
    <row r="15" spans="1:24" x14ac:dyDescent="0.2">
      <c r="B15" s="5" t="s">
        <v>69</v>
      </c>
      <c r="C15" s="5" t="s">
        <v>5</v>
      </c>
      <c r="D15" s="29"/>
      <c r="E15" s="29"/>
      <c r="F15" s="29"/>
      <c r="G15" s="6" t="s">
        <v>0</v>
      </c>
      <c r="H15" s="8">
        <f>IFERROR(D15/$D$11,0)</f>
        <v>0</v>
      </c>
    </row>
    <row r="16" spans="1:24" ht="34.5" customHeight="1" x14ac:dyDescent="0.2">
      <c r="B16" s="139" t="s">
        <v>87</v>
      </c>
      <c r="C16" s="139"/>
      <c r="D16" s="139"/>
      <c r="E16" s="139"/>
      <c r="F16" s="139"/>
      <c r="G16" s="139"/>
      <c r="H16" s="139"/>
    </row>
    <row r="17" spans="1:14" x14ac:dyDescent="0.2">
      <c r="D17" s="41"/>
      <c r="E17" s="41"/>
      <c r="F17" s="41"/>
      <c r="G17" s="41"/>
    </row>
    <row r="18" spans="1:14" ht="15" x14ac:dyDescent="0.25">
      <c r="A18" s="1" t="s">
        <v>37</v>
      </c>
      <c r="B18" s="3" t="s">
        <v>46</v>
      </c>
    </row>
    <row r="19" spans="1:14" ht="15" x14ac:dyDescent="0.25">
      <c r="B19" s="3"/>
    </row>
    <row r="20" spans="1:14" ht="15" x14ac:dyDescent="0.25">
      <c r="B20" s="2" t="s">
        <v>22</v>
      </c>
      <c r="C20" s="62" t="s">
        <v>159</v>
      </c>
      <c r="E20" s="106"/>
      <c r="F20" s="41"/>
      <c r="G20" s="41"/>
      <c r="H20" s="41"/>
      <c r="I20" s="41"/>
      <c r="J20" s="41"/>
      <c r="K20" s="41"/>
    </row>
    <row r="21" spans="1:14" x14ac:dyDescent="0.2">
      <c r="E21" s="106"/>
      <c r="F21" s="41"/>
      <c r="G21" s="41"/>
      <c r="H21" s="41"/>
      <c r="I21" s="41"/>
      <c r="J21" s="41"/>
      <c r="K21" s="41"/>
    </row>
    <row r="22" spans="1:14" ht="15" x14ac:dyDescent="0.25">
      <c r="B22" s="2" t="s">
        <v>47</v>
      </c>
    </row>
    <row r="23" spans="1:14" ht="15" customHeight="1" x14ac:dyDescent="0.25">
      <c r="B23" s="42"/>
      <c r="C23" s="42"/>
      <c r="D23" s="42"/>
      <c r="E23" s="42"/>
      <c r="F23" s="42"/>
      <c r="G23" s="42"/>
      <c r="H23" s="42"/>
    </row>
    <row r="24" spans="1:14" ht="15" customHeight="1" x14ac:dyDescent="0.25">
      <c r="B24" s="42"/>
      <c r="C24" s="42"/>
      <c r="D24" s="42"/>
      <c r="E24" s="42"/>
      <c r="F24" s="42"/>
      <c r="G24" s="42"/>
      <c r="H24" s="42"/>
    </row>
    <row r="25" spans="1:14" ht="15" customHeight="1" x14ac:dyDescent="0.25">
      <c r="B25" s="42"/>
      <c r="C25" s="42"/>
      <c r="D25" s="42"/>
      <c r="E25" s="42"/>
      <c r="F25" s="42"/>
      <c r="G25" s="42"/>
      <c r="H25" s="42"/>
    </row>
    <row r="26" spans="1:14" ht="15" customHeight="1" x14ac:dyDescent="0.25">
      <c r="B26" s="42"/>
      <c r="C26" s="42"/>
      <c r="D26" s="42"/>
      <c r="E26" s="42"/>
      <c r="F26" s="42"/>
      <c r="G26" s="42"/>
      <c r="H26" s="42"/>
    </row>
    <row r="27" spans="1:14" ht="14.25" customHeight="1" x14ac:dyDescent="0.25">
      <c r="B27" s="42"/>
      <c r="C27" s="42"/>
      <c r="D27" s="42"/>
      <c r="E27" s="42"/>
      <c r="F27" s="42"/>
      <c r="G27" s="42"/>
      <c r="H27" s="42"/>
    </row>
    <row r="28" spans="1:14" ht="14.25" customHeight="1" x14ac:dyDescent="0.25">
      <c r="B28" s="42"/>
      <c r="C28" s="42"/>
      <c r="D28" s="42"/>
      <c r="E28" s="42"/>
      <c r="F28" s="42"/>
      <c r="G28" s="42"/>
      <c r="H28" s="42"/>
    </row>
    <row r="29" spans="1:14" s="41" customFormat="1" ht="14.25" customHeight="1" x14ac:dyDescent="0.25">
      <c r="B29" s="42"/>
      <c r="C29" s="42"/>
      <c r="D29" s="42"/>
      <c r="E29" s="42"/>
      <c r="F29" s="42"/>
      <c r="G29" s="42"/>
      <c r="H29" s="42"/>
    </row>
    <row r="31" spans="1:14" ht="15" x14ac:dyDescent="0.25">
      <c r="A31" s="1" t="s">
        <v>38</v>
      </c>
      <c r="B31" s="54" t="s">
        <v>50</v>
      </c>
      <c r="C31" s="3"/>
    </row>
    <row r="32" spans="1:14" ht="15.75" thickBot="1" x14ac:dyDescent="0.3">
      <c r="B32" s="2" t="s">
        <v>26</v>
      </c>
      <c r="C32" s="43">
        <v>2014</v>
      </c>
      <c r="D32" s="106"/>
      <c r="E32" s="106"/>
      <c r="F32" s="107"/>
      <c r="G32" s="39"/>
      <c r="H32" s="39"/>
      <c r="I32" s="39"/>
      <c r="J32" s="39"/>
      <c r="K32" s="39"/>
      <c r="N32" s="3" t="s">
        <v>30</v>
      </c>
    </row>
    <row r="33" spans="1:26" s="9" customFormat="1" ht="80.25" customHeight="1" thickBot="1" x14ac:dyDescent="0.3">
      <c r="B33" s="60" t="s">
        <v>44</v>
      </c>
      <c r="C33" s="83" t="s">
        <v>85</v>
      </c>
      <c r="D33" s="108" t="s">
        <v>95</v>
      </c>
      <c r="E33" s="109" t="s">
        <v>96</v>
      </c>
      <c r="F33" s="88" t="s">
        <v>155</v>
      </c>
      <c r="G33" s="32" t="s">
        <v>57</v>
      </c>
      <c r="H33" s="32" t="s">
        <v>23</v>
      </c>
      <c r="I33" s="32" t="s">
        <v>58</v>
      </c>
      <c r="J33" s="32" t="s">
        <v>86</v>
      </c>
      <c r="K33" s="89" t="s">
        <v>88</v>
      </c>
      <c r="N33" s="11"/>
      <c r="O33" s="135">
        <v>2016</v>
      </c>
      <c r="P33" s="135"/>
      <c r="Q33" s="135"/>
      <c r="R33" s="135">
        <v>2015</v>
      </c>
      <c r="S33" s="135"/>
      <c r="T33" s="135"/>
      <c r="U33" s="135">
        <v>2014</v>
      </c>
      <c r="V33" s="135"/>
      <c r="W33" s="135"/>
    </row>
    <row r="34" spans="1:26" s="9" customFormat="1" ht="30" x14ac:dyDescent="0.25">
      <c r="B34" s="12"/>
      <c r="C34" s="84" t="s">
        <v>45</v>
      </c>
      <c r="D34" s="84" t="s">
        <v>43</v>
      </c>
      <c r="E34" s="85" t="s">
        <v>61</v>
      </c>
      <c r="F34" s="85" t="s">
        <v>62</v>
      </c>
      <c r="G34" s="85" t="s">
        <v>63</v>
      </c>
      <c r="H34" s="86" t="s">
        <v>64</v>
      </c>
      <c r="I34" s="85" t="s">
        <v>65</v>
      </c>
      <c r="J34" s="86" t="s">
        <v>66</v>
      </c>
      <c r="K34" s="87" t="s">
        <v>67</v>
      </c>
      <c r="N34" s="21" t="s">
        <v>31</v>
      </c>
      <c r="O34" s="24" t="s">
        <v>27</v>
      </c>
      <c r="P34" s="24" t="s">
        <v>28</v>
      </c>
      <c r="Q34" s="24" t="s">
        <v>29</v>
      </c>
      <c r="R34" s="24" t="s">
        <v>27</v>
      </c>
      <c r="S34" s="24" t="s">
        <v>28</v>
      </c>
      <c r="T34" s="24" t="s">
        <v>29</v>
      </c>
      <c r="U34" s="24" t="s">
        <v>27</v>
      </c>
      <c r="V34" s="24" t="s">
        <v>28</v>
      </c>
      <c r="W34" s="24" t="s">
        <v>29</v>
      </c>
    </row>
    <row r="35" spans="1:26" x14ac:dyDescent="0.2">
      <c r="B35" s="13" t="s">
        <v>10</v>
      </c>
      <c r="C35" s="58"/>
      <c r="D35" s="58"/>
      <c r="E35" s="10"/>
      <c r="F35" s="61">
        <f>C35-D35+E35</f>
        <v>0</v>
      </c>
      <c r="G35" s="10">
        <v>3.6260000000000001E-2</v>
      </c>
      <c r="H35" s="16">
        <f>F35*G35</f>
        <v>0</v>
      </c>
      <c r="I35" s="10">
        <v>1.261E-2</v>
      </c>
      <c r="J35" s="19">
        <f>F35*I35</f>
        <v>0</v>
      </c>
      <c r="K35" s="17">
        <f>J35-H35</f>
        <v>0</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c r="Y35" s="140"/>
      <c r="Z35" s="140"/>
    </row>
    <row r="36" spans="1:26" x14ac:dyDescent="0.2">
      <c r="B36" s="13" t="s">
        <v>11</v>
      </c>
      <c r="C36" s="58"/>
      <c r="D36" s="58"/>
      <c r="E36" s="10"/>
      <c r="F36" s="61">
        <f t="shared" ref="F36:F46" si="0">C36-D36+E36</f>
        <v>0</v>
      </c>
      <c r="G36" s="10">
        <v>2.231E-2</v>
      </c>
      <c r="H36" s="16">
        <f t="shared" ref="H36:H46" si="1">F36*G36</f>
        <v>0</v>
      </c>
      <c r="I36" s="10">
        <v>1.3299999999999999E-2</v>
      </c>
      <c r="J36" s="19">
        <f t="shared" ref="J36:J46" si="2">F36*I36</f>
        <v>0</v>
      </c>
      <c r="K36" s="17">
        <f t="shared" ref="K36:K46" si="3">J36-H36</f>
        <v>0</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c r="Y36" s="140"/>
      <c r="Z36" s="140"/>
    </row>
    <row r="37" spans="1:26" x14ac:dyDescent="0.2">
      <c r="B37" s="13" t="s">
        <v>12</v>
      </c>
      <c r="C37" s="58"/>
      <c r="D37" s="58"/>
      <c r="E37" s="10"/>
      <c r="F37" s="61">
        <f t="shared" si="0"/>
        <v>0</v>
      </c>
      <c r="G37" s="10">
        <v>1.103E-2</v>
      </c>
      <c r="H37" s="16">
        <f t="shared" si="1"/>
        <v>0</v>
      </c>
      <c r="I37" s="10">
        <v>-2.7E-4</v>
      </c>
      <c r="J37" s="19">
        <f t="shared" si="2"/>
        <v>0</v>
      </c>
      <c r="K37" s="17">
        <f t="shared" si="3"/>
        <v>0</v>
      </c>
      <c r="N37" s="11" t="s">
        <v>12</v>
      </c>
      <c r="O37" s="23">
        <v>9.0219999999999995E-2</v>
      </c>
      <c r="P37" s="23">
        <v>0.10299</v>
      </c>
      <c r="Q37" s="23">
        <v>0.1061</v>
      </c>
      <c r="R37" s="23">
        <v>3.6040000000000003E-2</v>
      </c>
      <c r="S37" s="23">
        <v>5.74E-2</v>
      </c>
      <c r="T37" s="23">
        <v>6.2899999999999998E-2</v>
      </c>
      <c r="U37" s="23">
        <v>1.103E-2</v>
      </c>
      <c r="V37" s="23">
        <v>-8.0000000000000002E-3</v>
      </c>
      <c r="W37" s="23">
        <v>-2.7E-4</v>
      </c>
      <c r="Y37" s="140"/>
      <c r="Z37" s="140"/>
    </row>
    <row r="38" spans="1:26" x14ac:dyDescent="0.2">
      <c r="B38" s="13" t="s">
        <v>13</v>
      </c>
      <c r="C38" s="58"/>
      <c r="D38" s="58"/>
      <c r="E38" s="10"/>
      <c r="F38" s="61">
        <f t="shared" si="0"/>
        <v>0</v>
      </c>
      <c r="G38" s="10">
        <v>-9.6500000000000006E-3</v>
      </c>
      <c r="H38" s="16">
        <f t="shared" si="1"/>
        <v>0</v>
      </c>
      <c r="I38" s="10">
        <v>5.1979999999999998E-2</v>
      </c>
      <c r="J38" s="19">
        <f t="shared" si="2"/>
        <v>0</v>
      </c>
      <c r="K38" s="17">
        <f t="shared" si="3"/>
        <v>0</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c r="Y38" s="140"/>
      <c r="Z38" s="140"/>
    </row>
    <row r="39" spans="1:26" x14ac:dyDescent="0.2">
      <c r="B39" s="13" t="s">
        <v>14</v>
      </c>
      <c r="C39" s="58"/>
      <c r="D39" s="58"/>
      <c r="E39" s="10"/>
      <c r="F39" s="61">
        <f t="shared" si="0"/>
        <v>0</v>
      </c>
      <c r="G39" s="10">
        <v>5.3560000000000003E-2</v>
      </c>
      <c r="H39" s="16">
        <f t="shared" si="1"/>
        <v>0</v>
      </c>
      <c r="I39" s="10">
        <v>7.1959999999999996E-2</v>
      </c>
      <c r="J39" s="19">
        <f t="shared" si="2"/>
        <v>0</v>
      </c>
      <c r="K39" s="17">
        <f t="shared" si="3"/>
        <v>0</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c r="Y39" s="140"/>
      <c r="Z39" s="140"/>
    </row>
    <row r="40" spans="1:26" x14ac:dyDescent="0.2">
      <c r="B40" s="13" t="s">
        <v>15</v>
      </c>
      <c r="C40" s="58"/>
      <c r="D40" s="58"/>
      <c r="E40" s="10"/>
      <c r="F40" s="61">
        <f t="shared" si="0"/>
        <v>0</v>
      </c>
      <c r="G40" s="10">
        <v>7.1900000000000006E-2</v>
      </c>
      <c r="H40" s="16">
        <f t="shared" si="1"/>
        <v>0</v>
      </c>
      <c r="I40" s="10">
        <v>6.0249999999999998E-2</v>
      </c>
      <c r="J40" s="19">
        <f t="shared" si="2"/>
        <v>0</v>
      </c>
      <c r="K40" s="17">
        <f t="shared" si="3"/>
        <v>0</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c r="Y40" s="140"/>
      <c r="Z40" s="140"/>
    </row>
    <row r="41" spans="1:26" x14ac:dyDescent="0.2">
      <c r="B41" s="13" t="s">
        <v>16</v>
      </c>
      <c r="C41" s="10"/>
      <c r="D41" s="10"/>
      <c r="E41" s="20"/>
      <c r="F41" s="61">
        <f t="shared" si="0"/>
        <v>0</v>
      </c>
      <c r="G41" s="20">
        <v>5.9760000000000001E-2</v>
      </c>
      <c r="H41" s="16">
        <f t="shared" si="1"/>
        <v>0</v>
      </c>
      <c r="I41" s="20">
        <v>6.2560000000000004E-2</v>
      </c>
      <c r="J41" s="19">
        <f t="shared" si="2"/>
        <v>0</v>
      </c>
      <c r="K41" s="17">
        <f t="shared" si="3"/>
        <v>0</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c r="Y41" s="140"/>
      <c r="Z41" s="140"/>
    </row>
    <row r="42" spans="1:26" x14ac:dyDescent="0.2">
      <c r="B42" s="13" t="s">
        <v>17</v>
      </c>
      <c r="C42" s="10"/>
      <c r="D42" s="10"/>
      <c r="E42" s="20"/>
      <c r="F42" s="61">
        <f t="shared" si="0"/>
        <v>0</v>
      </c>
      <c r="G42" s="20">
        <v>6.1080000000000002E-2</v>
      </c>
      <c r="H42" s="16">
        <f t="shared" si="1"/>
        <v>0</v>
      </c>
      <c r="I42" s="20">
        <v>6.7610000000000003E-2</v>
      </c>
      <c r="J42" s="19">
        <f t="shared" si="2"/>
        <v>0</v>
      </c>
      <c r="K42" s="17">
        <f t="shared" si="3"/>
        <v>0</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c r="Y42" s="140"/>
      <c r="Z42" s="140"/>
    </row>
    <row r="43" spans="1:26" x14ac:dyDescent="0.2">
      <c r="B43" s="13" t="s">
        <v>18</v>
      </c>
      <c r="C43" s="10"/>
      <c r="D43" s="10"/>
      <c r="E43" s="20"/>
      <c r="F43" s="61">
        <f t="shared" si="0"/>
        <v>0</v>
      </c>
      <c r="G43" s="20">
        <v>8.0490000000000006E-2</v>
      </c>
      <c r="H43" s="16">
        <f t="shared" si="1"/>
        <v>0</v>
      </c>
      <c r="I43" s="20">
        <v>7.9630000000000006E-2</v>
      </c>
      <c r="J43" s="19">
        <f t="shared" si="2"/>
        <v>0</v>
      </c>
      <c r="K43" s="17">
        <f t="shared" si="3"/>
        <v>0</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c r="Y43" s="140"/>
      <c r="Z43" s="140"/>
    </row>
    <row r="44" spans="1:26" x14ac:dyDescent="0.2">
      <c r="B44" s="13" t="s">
        <v>19</v>
      </c>
      <c r="C44" s="10"/>
      <c r="D44" s="10"/>
      <c r="E44" s="20"/>
      <c r="F44" s="61">
        <f t="shared" si="0"/>
        <v>0</v>
      </c>
      <c r="G44" s="20">
        <v>7.492E-2</v>
      </c>
      <c r="H44" s="16">
        <f t="shared" si="1"/>
        <v>0</v>
      </c>
      <c r="I44" s="20">
        <v>0.10014000000000001</v>
      </c>
      <c r="J44" s="19">
        <f t="shared" si="2"/>
        <v>0</v>
      </c>
      <c r="K44" s="17">
        <f t="shared" si="3"/>
        <v>0</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c r="Y44" s="140"/>
      <c r="Z44" s="140"/>
    </row>
    <row r="45" spans="1:26" x14ac:dyDescent="0.2">
      <c r="B45" s="13" t="s">
        <v>20</v>
      </c>
      <c r="C45" s="10"/>
      <c r="D45" s="10"/>
      <c r="E45" s="20"/>
      <c r="F45" s="61">
        <f t="shared" si="0"/>
        <v>0</v>
      </c>
      <c r="G45" s="20">
        <v>9.9010000000000001E-2</v>
      </c>
      <c r="H45" s="16">
        <f t="shared" si="1"/>
        <v>0</v>
      </c>
      <c r="I45" s="20">
        <v>8.2320000000000004E-2</v>
      </c>
      <c r="J45" s="19">
        <f t="shared" si="2"/>
        <v>0</v>
      </c>
      <c r="K45" s="17">
        <f t="shared" si="3"/>
        <v>0</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c r="Y45" s="140"/>
      <c r="Z45" s="140"/>
    </row>
    <row r="46" spans="1:26" x14ac:dyDescent="0.2">
      <c r="B46" s="13" t="s">
        <v>21</v>
      </c>
      <c r="C46" s="59"/>
      <c r="D46" s="59"/>
      <c r="E46" s="20"/>
      <c r="F46" s="61">
        <f t="shared" si="0"/>
        <v>0</v>
      </c>
      <c r="G46" s="20">
        <v>7.3179999999999995E-2</v>
      </c>
      <c r="H46" s="16">
        <f t="shared" si="1"/>
        <v>0</v>
      </c>
      <c r="I46" s="20">
        <v>7.4440000000000006E-2</v>
      </c>
      <c r="J46" s="19">
        <f t="shared" si="2"/>
        <v>0</v>
      </c>
      <c r="K46" s="17">
        <f t="shared" si="3"/>
        <v>0</v>
      </c>
      <c r="N46" s="33" t="s">
        <v>21</v>
      </c>
      <c r="O46" s="34">
        <v>0.10594000000000001</v>
      </c>
      <c r="P46" s="34">
        <v>7.8719999999999998E-2</v>
      </c>
      <c r="Q46" s="34">
        <v>8.7080000000000005E-2</v>
      </c>
      <c r="R46" s="34">
        <v>0.11462</v>
      </c>
      <c r="S46" s="34">
        <v>8.8090000000000002E-2</v>
      </c>
      <c r="T46" s="34">
        <v>9.4709999999999989E-2</v>
      </c>
      <c r="U46" s="34">
        <v>7.3180000000000009E-2</v>
      </c>
      <c r="V46" s="34">
        <v>5.7889999999999997E-2</v>
      </c>
      <c r="W46" s="34">
        <v>7.4439999999999992E-2</v>
      </c>
      <c r="Y46" s="140"/>
      <c r="Z46" s="140"/>
    </row>
    <row r="47" spans="1:26" ht="15.75" thickBot="1" x14ac:dyDescent="0.3">
      <c r="B47" s="93" t="s">
        <v>90</v>
      </c>
      <c r="C47" s="44">
        <f>SUM(C35:C46)</f>
        <v>0</v>
      </c>
      <c r="D47" s="44">
        <f>SUM(D35:D46)</f>
        <v>0</v>
      </c>
      <c r="E47" s="44">
        <f>SUM(E35:E46)</f>
        <v>0</v>
      </c>
      <c r="F47" s="44">
        <f>SUM(F35:F46)</f>
        <v>0</v>
      </c>
      <c r="G47" s="44"/>
      <c r="H47" s="45">
        <f>SUM(H35:H46)</f>
        <v>0</v>
      </c>
      <c r="I47" s="44"/>
      <c r="J47" s="45">
        <f>SUM(J35:J46)</f>
        <v>0</v>
      </c>
      <c r="K47" s="46">
        <f>SUM(K35:K46)</f>
        <v>0</v>
      </c>
      <c r="N47" s="37"/>
      <c r="O47" s="38"/>
      <c r="P47" s="38"/>
      <c r="Q47" s="38"/>
      <c r="R47" s="38"/>
      <c r="S47" s="38"/>
      <c r="T47" s="38"/>
      <c r="U47" s="38"/>
      <c r="V47" s="38"/>
      <c r="W47" s="38"/>
    </row>
    <row r="48" spans="1:26" x14ac:dyDescent="0.2">
      <c r="A48" s="1" t="s">
        <v>40</v>
      </c>
      <c r="G48" s="4"/>
      <c r="H48" s="4"/>
      <c r="I48" s="4"/>
      <c r="J48" s="92" t="s">
        <v>144</v>
      </c>
      <c r="K48" s="30">
        <v>46562</v>
      </c>
      <c r="N48" s="35"/>
      <c r="O48" s="36"/>
      <c r="P48" s="36"/>
      <c r="Q48" s="36"/>
      <c r="R48" s="36"/>
      <c r="S48" s="36"/>
      <c r="T48" s="36"/>
      <c r="U48" s="36"/>
      <c r="V48" s="36"/>
      <c r="W48" s="36"/>
    </row>
    <row r="49" spans="1:26" ht="15" thickBot="1" x14ac:dyDescent="0.25">
      <c r="G49" s="4"/>
      <c r="H49" s="4"/>
      <c r="I49" s="4"/>
      <c r="J49" s="92" t="s">
        <v>89</v>
      </c>
      <c r="K49" s="18">
        <f>K48-K47</f>
        <v>46562</v>
      </c>
      <c r="N49" s="35"/>
      <c r="O49" s="36"/>
      <c r="P49" s="36"/>
      <c r="Q49" s="36"/>
      <c r="R49" s="36"/>
      <c r="S49" s="36"/>
      <c r="T49" s="36"/>
      <c r="U49" s="36"/>
      <c r="V49" s="36"/>
      <c r="W49" s="36"/>
    </row>
    <row r="50" spans="1:26" ht="15" thickTop="1" x14ac:dyDescent="0.2">
      <c r="I50" s="67"/>
      <c r="J50" s="68"/>
      <c r="K50" s="90"/>
      <c r="N50" s="35"/>
      <c r="O50" s="36"/>
      <c r="P50" s="36"/>
      <c r="Q50" s="36"/>
      <c r="R50" s="36"/>
      <c r="S50" s="36"/>
      <c r="T50" s="36"/>
      <c r="U50" s="36"/>
      <c r="V50" s="36"/>
      <c r="W50" s="36"/>
    </row>
    <row r="51" spans="1:26" x14ac:dyDescent="0.2">
      <c r="I51" s="67"/>
      <c r="J51" s="68"/>
      <c r="K51" s="91"/>
      <c r="N51" s="35"/>
      <c r="O51" s="36"/>
      <c r="P51" s="36"/>
      <c r="Q51" s="36"/>
      <c r="R51" s="36"/>
      <c r="S51" s="36"/>
      <c r="T51" s="36"/>
      <c r="U51" s="36"/>
      <c r="V51" s="36"/>
      <c r="W51" s="36"/>
    </row>
    <row r="52" spans="1:26" x14ac:dyDescent="0.2">
      <c r="N52" s="35"/>
      <c r="O52" s="36"/>
      <c r="P52" s="36"/>
      <c r="Q52" s="36"/>
      <c r="R52" s="36"/>
      <c r="S52" s="36"/>
      <c r="T52" s="36"/>
      <c r="U52" s="36"/>
      <c r="V52" s="36"/>
      <c r="W52" s="36"/>
    </row>
    <row r="53" spans="1:26" x14ac:dyDescent="0.2">
      <c r="N53" s="35"/>
      <c r="O53" s="36"/>
      <c r="P53" s="36"/>
      <c r="Q53" s="36"/>
      <c r="R53" s="36"/>
      <c r="S53" s="36"/>
      <c r="T53" s="36"/>
      <c r="U53" s="36"/>
      <c r="V53" s="36"/>
      <c r="W53" s="36"/>
    </row>
    <row r="54" spans="1:26" ht="15" x14ac:dyDescent="0.25">
      <c r="A54" s="1" t="s">
        <v>38</v>
      </c>
      <c r="B54" s="54" t="s">
        <v>50</v>
      </c>
      <c r="C54" s="3"/>
    </row>
    <row r="55" spans="1:26" ht="15.75" thickBot="1" x14ac:dyDescent="0.3">
      <c r="B55" s="2" t="s">
        <v>26</v>
      </c>
      <c r="C55" s="43">
        <v>2015</v>
      </c>
      <c r="D55" s="106"/>
      <c r="E55" s="106"/>
      <c r="F55" s="107"/>
      <c r="G55" s="39"/>
      <c r="H55" s="39"/>
      <c r="I55" s="39"/>
      <c r="J55" s="39"/>
      <c r="K55" s="39"/>
      <c r="N55" s="3" t="s">
        <v>30</v>
      </c>
    </row>
    <row r="56" spans="1:26" s="9" customFormat="1" ht="80.25" customHeight="1" thickBot="1" x14ac:dyDescent="0.3">
      <c r="B56" s="60" t="s">
        <v>44</v>
      </c>
      <c r="C56" s="83" t="s">
        <v>85</v>
      </c>
      <c r="D56" s="108" t="s">
        <v>95</v>
      </c>
      <c r="E56" s="109" t="s">
        <v>96</v>
      </c>
      <c r="F56" s="88" t="s">
        <v>155</v>
      </c>
      <c r="G56" s="32" t="s">
        <v>57</v>
      </c>
      <c r="H56" s="32" t="s">
        <v>23</v>
      </c>
      <c r="I56" s="32" t="s">
        <v>58</v>
      </c>
      <c r="J56" s="32" t="s">
        <v>86</v>
      </c>
      <c r="K56" s="89" t="s">
        <v>88</v>
      </c>
      <c r="N56" s="11"/>
      <c r="O56" s="135">
        <v>2016</v>
      </c>
      <c r="P56" s="135"/>
      <c r="Q56" s="135"/>
      <c r="R56" s="135">
        <v>2015</v>
      </c>
      <c r="S56" s="135"/>
      <c r="T56" s="135"/>
      <c r="U56" s="135">
        <v>2014</v>
      </c>
      <c r="V56" s="135"/>
      <c r="W56" s="135"/>
    </row>
    <row r="57" spans="1:26" s="9" customFormat="1" ht="30" x14ac:dyDescent="0.25">
      <c r="B57" s="12"/>
      <c r="C57" s="84" t="s">
        <v>45</v>
      </c>
      <c r="D57" s="84" t="s">
        <v>43</v>
      </c>
      <c r="E57" s="85" t="s">
        <v>61</v>
      </c>
      <c r="F57" s="85" t="s">
        <v>62</v>
      </c>
      <c r="G57" s="85" t="s">
        <v>63</v>
      </c>
      <c r="H57" s="86" t="s">
        <v>64</v>
      </c>
      <c r="I57" s="85" t="s">
        <v>65</v>
      </c>
      <c r="J57" s="86" t="s">
        <v>66</v>
      </c>
      <c r="K57" s="87" t="s">
        <v>67</v>
      </c>
      <c r="N57" s="21" t="s">
        <v>31</v>
      </c>
      <c r="O57" s="24" t="s">
        <v>27</v>
      </c>
      <c r="P57" s="24" t="s">
        <v>28</v>
      </c>
      <c r="Q57" s="24" t="s">
        <v>29</v>
      </c>
      <c r="R57" s="24" t="s">
        <v>27</v>
      </c>
      <c r="S57" s="24" t="s">
        <v>28</v>
      </c>
      <c r="T57" s="24" t="s">
        <v>29</v>
      </c>
      <c r="U57" s="24" t="s">
        <v>27</v>
      </c>
      <c r="V57" s="24" t="s">
        <v>28</v>
      </c>
      <c r="W57" s="24" t="s">
        <v>29</v>
      </c>
    </row>
    <row r="58" spans="1:26" x14ac:dyDescent="0.2">
      <c r="B58" s="13" t="s">
        <v>10</v>
      </c>
      <c r="C58" s="58"/>
      <c r="D58" s="58"/>
      <c r="E58" s="10"/>
      <c r="F58" s="61">
        <f>C58-D58+E58</f>
        <v>0</v>
      </c>
      <c r="G58" s="10">
        <v>5.5489999999999998E-2</v>
      </c>
      <c r="H58" s="16">
        <f t="shared" ref="H58:H69" si="4">F58*G58</f>
        <v>0</v>
      </c>
      <c r="I58" s="10">
        <v>5.0680000000000003E-2</v>
      </c>
      <c r="J58" s="19">
        <f t="shared" ref="J58:J69" si="5">F58*I58</f>
        <v>0</v>
      </c>
      <c r="K58" s="17">
        <f>J58-H58</f>
        <v>0</v>
      </c>
      <c r="N58" s="11" t="s">
        <v>10</v>
      </c>
      <c r="O58" s="22">
        <v>8.4229999999999999E-2</v>
      </c>
      <c r="P58" s="22">
        <v>9.214E-2</v>
      </c>
      <c r="Q58" s="22">
        <v>9.1789999999999997E-2</v>
      </c>
      <c r="R58" s="22">
        <v>5.5490000000000005E-2</v>
      </c>
      <c r="S58" s="22">
        <v>6.1609999999999998E-2</v>
      </c>
      <c r="T58" s="22">
        <v>5.0680000000000003E-2</v>
      </c>
      <c r="U58" s="22">
        <v>3.6260000000000001E-2</v>
      </c>
      <c r="V58" s="22">
        <v>1.806E-2</v>
      </c>
      <c r="W58" s="22">
        <v>1.261E-2</v>
      </c>
      <c r="Y58" s="140"/>
      <c r="Z58" s="140"/>
    </row>
    <row r="59" spans="1:26" x14ac:dyDescent="0.2">
      <c r="B59" s="13" t="s">
        <v>11</v>
      </c>
      <c r="C59" s="58"/>
      <c r="D59" s="58"/>
      <c r="E59" s="10"/>
      <c r="F59" s="61">
        <f t="shared" ref="F59:F69" si="6">C59-D59+E59</f>
        <v>0</v>
      </c>
      <c r="G59" s="10">
        <v>6.9809999999999997E-2</v>
      </c>
      <c r="H59" s="16">
        <f t="shared" si="4"/>
        <v>0</v>
      </c>
      <c r="I59" s="10">
        <v>3.9609999999999999E-2</v>
      </c>
      <c r="J59" s="19">
        <f t="shared" si="5"/>
        <v>0</v>
      </c>
      <c r="K59" s="17">
        <f t="shared" ref="K59:K69" si="7">J59-H59</f>
        <v>0</v>
      </c>
      <c r="N59" s="11" t="s">
        <v>11</v>
      </c>
      <c r="O59" s="23">
        <v>0.10384</v>
      </c>
      <c r="P59" s="23">
        <v>9.6780000000000005E-2</v>
      </c>
      <c r="Q59" s="23">
        <v>9.851E-2</v>
      </c>
      <c r="R59" s="23">
        <v>6.9809999999999997E-2</v>
      </c>
      <c r="S59" s="23">
        <v>4.095E-2</v>
      </c>
      <c r="T59" s="23">
        <v>3.9609999999999999E-2</v>
      </c>
      <c r="U59" s="23">
        <v>2.231E-2</v>
      </c>
      <c r="V59" s="23">
        <v>1.1180000000000001E-2</v>
      </c>
      <c r="W59" s="23">
        <v>1.3300000000000001E-2</v>
      </c>
      <c r="Y59" s="140"/>
      <c r="Z59" s="140"/>
    </row>
    <row r="60" spans="1:26" x14ac:dyDescent="0.2">
      <c r="B60" s="13" t="s">
        <v>12</v>
      </c>
      <c r="C60" s="58"/>
      <c r="D60" s="58"/>
      <c r="E60" s="10"/>
      <c r="F60" s="61">
        <f t="shared" si="6"/>
        <v>0</v>
      </c>
      <c r="G60" s="10">
        <v>3.6040000000000003E-2</v>
      </c>
      <c r="H60" s="16">
        <f t="shared" si="4"/>
        <v>0</v>
      </c>
      <c r="I60" s="10">
        <v>6.2899999999999998E-2</v>
      </c>
      <c r="J60" s="19">
        <f t="shared" si="5"/>
        <v>0</v>
      </c>
      <c r="K60" s="17">
        <f t="shared" si="7"/>
        <v>0</v>
      </c>
      <c r="N60" s="11" t="s">
        <v>12</v>
      </c>
      <c r="O60" s="23">
        <v>9.0219999999999995E-2</v>
      </c>
      <c r="P60" s="23">
        <v>0.10299</v>
      </c>
      <c r="Q60" s="23">
        <v>0.1061</v>
      </c>
      <c r="R60" s="23">
        <v>3.6040000000000003E-2</v>
      </c>
      <c r="S60" s="23">
        <v>5.74E-2</v>
      </c>
      <c r="T60" s="23">
        <v>6.2899999999999998E-2</v>
      </c>
      <c r="U60" s="23">
        <v>1.103E-2</v>
      </c>
      <c r="V60" s="23">
        <v>-8.0000000000000002E-3</v>
      </c>
      <c r="W60" s="23">
        <v>-2.7E-4</v>
      </c>
      <c r="Y60" s="140"/>
      <c r="Z60" s="140"/>
    </row>
    <row r="61" spans="1:26" x14ac:dyDescent="0.2">
      <c r="B61" s="13" t="s">
        <v>13</v>
      </c>
      <c r="C61" s="58"/>
      <c r="D61" s="58"/>
      <c r="E61" s="10"/>
      <c r="F61" s="61">
        <f t="shared" si="6"/>
        <v>0</v>
      </c>
      <c r="G61" s="10">
        <v>6.7049999999999998E-2</v>
      </c>
      <c r="H61" s="16">
        <f t="shared" si="4"/>
        <v>0</v>
      </c>
      <c r="I61" s="10">
        <v>9.5589999999999994E-2</v>
      </c>
      <c r="J61" s="19">
        <f t="shared" si="5"/>
        <v>0</v>
      </c>
      <c r="K61" s="17">
        <f t="shared" si="7"/>
        <v>0</v>
      </c>
      <c r="N61" s="11" t="s">
        <v>13</v>
      </c>
      <c r="O61" s="23">
        <v>0.12114999999999999</v>
      </c>
      <c r="P61" s="23">
        <v>0.11176999999999999</v>
      </c>
      <c r="Q61" s="23">
        <v>0.11132</v>
      </c>
      <c r="R61" s="23">
        <v>6.7049999999999998E-2</v>
      </c>
      <c r="S61" s="23">
        <v>9.2679999999999998E-2</v>
      </c>
      <c r="T61" s="23">
        <v>9.5590000000000008E-2</v>
      </c>
      <c r="U61" s="23">
        <v>-9.6500000000000006E-3</v>
      </c>
      <c r="V61" s="23">
        <v>5.4530000000000002E-2</v>
      </c>
      <c r="W61" s="23">
        <v>5.1979999999999998E-2</v>
      </c>
      <c r="Y61" s="140"/>
      <c r="Z61" s="140"/>
    </row>
    <row r="62" spans="1:26" x14ac:dyDescent="0.2">
      <c r="B62" s="13" t="s">
        <v>14</v>
      </c>
      <c r="C62" s="58"/>
      <c r="D62" s="58"/>
      <c r="E62" s="10"/>
      <c r="F62" s="61">
        <f t="shared" si="6"/>
        <v>0</v>
      </c>
      <c r="G62" s="10">
        <v>9.4159999999999994E-2</v>
      </c>
      <c r="H62" s="16">
        <f t="shared" si="4"/>
        <v>0</v>
      </c>
      <c r="I62" s="10">
        <v>9.6680000000000002E-2</v>
      </c>
      <c r="J62" s="19">
        <f t="shared" si="5"/>
        <v>0</v>
      </c>
      <c r="K62" s="17">
        <f t="shared" si="7"/>
        <v>0</v>
      </c>
      <c r="N62" s="11" t="s">
        <v>14</v>
      </c>
      <c r="O62" s="23">
        <v>0.10405</v>
      </c>
      <c r="P62" s="23">
        <v>0.11493</v>
      </c>
      <c r="Q62" s="23">
        <v>0.10749</v>
      </c>
      <c r="R62" s="23">
        <v>9.4159999999999994E-2</v>
      </c>
      <c r="S62" s="23">
        <v>9.7299999999999998E-2</v>
      </c>
      <c r="T62" s="23">
        <v>9.6680000000000002E-2</v>
      </c>
      <c r="U62" s="23">
        <v>5.3560000000000003E-2</v>
      </c>
      <c r="V62" s="23">
        <v>7.3520000000000002E-2</v>
      </c>
      <c r="W62" s="23">
        <v>7.1959999999999996E-2</v>
      </c>
      <c r="Y62" s="140"/>
      <c r="Z62" s="140"/>
    </row>
    <row r="63" spans="1:26" x14ac:dyDescent="0.2">
      <c r="B63" s="13" t="s">
        <v>15</v>
      </c>
      <c r="C63" s="58"/>
      <c r="D63" s="58"/>
      <c r="E63" s="10"/>
      <c r="F63" s="61">
        <f t="shared" si="6"/>
        <v>0</v>
      </c>
      <c r="G63" s="10">
        <v>9.2280000000000001E-2</v>
      </c>
      <c r="H63" s="16">
        <f t="shared" si="4"/>
        <v>0</v>
      </c>
      <c r="I63" s="10">
        <v>9.5399999999999999E-2</v>
      </c>
      <c r="J63" s="19">
        <f t="shared" si="5"/>
        <v>0</v>
      </c>
      <c r="K63" s="17">
        <f t="shared" si="7"/>
        <v>0</v>
      </c>
      <c r="N63" s="11" t="s">
        <v>15</v>
      </c>
      <c r="O63" s="23">
        <v>0.11650000000000001</v>
      </c>
      <c r="P63" s="23">
        <v>9.3600000000000003E-2</v>
      </c>
      <c r="Q63" s="23">
        <v>9.5449999999999993E-2</v>
      </c>
      <c r="R63" s="23">
        <v>9.2280000000000001E-2</v>
      </c>
      <c r="S63" s="23">
        <v>9.7680000000000003E-2</v>
      </c>
      <c r="T63" s="23">
        <v>9.5400000000000013E-2</v>
      </c>
      <c r="U63" s="23">
        <v>7.1900000000000006E-2</v>
      </c>
      <c r="V63" s="23">
        <v>6.6640000000000005E-2</v>
      </c>
      <c r="W63" s="23">
        <v>6.0249999999999998E-2</v>
      </c>
      <c r="Y63" s="140"/>
      <c r="Z63" s="140"/>
    </row>
    <row r="64" spans="1:26" x14ac:dyDescent="0.2">
      <c r="B64" s="13" t="s">
        <v>16</v>
      </c>
      <c r="C64" s="10"/>
      <c r="D64" s="10"/>
      <c r="E64" s="20"/>
      <c r="F64" s="61">
        <f t="shared" si="6"/>
        <v>0</v>
      </c>
      <c r="G64" s="20">
        <v>8.8880000000000001E-2</v>
      </c>
      <c r="H64" s="16">
        <f t="shared" si="4"/>
        <v>0</v>
      </c>
      <c r="I64" s="20">
        <v>7.8829999999999997E-2</v>
      </c>
      <c r="J64" s="19">
        <f t="shared" si="5"/>
        <v>0</v>
      </c>
      <c r="K64" s="17">
        <f t="shared" si="7"/>
        <v>0</v>
      </c>
      <c r="N64" s="11" t="s">
        <v>16</v>
      </c>
      <c r="O64" s="23">
        <v>7.6670000000000002E-2</v>
      </c>
      <c r="P64" s="23">
        <v>8.412E-2</v>
      </c>
      <c r="Q64" s="23">
        <v>8.3059999999999995E-2</v>
      </c>
      <c r="R64" s="23">
        <v>8.8880000000000001E-2</v>
      </c>
      <c r="S64" s="23">
        <v>8.4129999999999996E-2</v>
      </c>
      <c r="T64" s="23">
        <v>7.8829999999999997E-2</v>
      </c>
      <c r="U64" s="23">
        <v>5.9760000000000001E-2</v>
      </c>
      <c r="V64" s="23">
        <v>5.7529999999999998E-2</v>
      </c>
      <c r="W64" s="23">
        <v>6.2560000000000004E-2</v>
      </c>
      <c r="Y64" s="140"/>
      <c r="Z64" s="140"/>
    </row>
    <row r="65" spans="1:26" x14ac:dyDescent="0.2">
      <c r="B65" s="13" t="s">
        <v>17</v>
      </c>
      <c r="C65" s="10"/>
      <c r="D65" s="10"/>
      <c r="E65" s="20"/>
      <c r="F65" s="61">
        <f t="shared" si="6"/>
        <v>0</v>
      </c>
      <c r="G65" s="20">
        <v>8.8050000000000003E-2</v>
      </c>
      <c r="H65" s="16">
        <f t="shared" si="4"/>
        <v>0</v>
      </c>
      <c r="I65" s="20">
        <v>8.0100000000000005E-2</v>
      </c>
      <c r="J65" s="19">
        <f t="shared" si="5"/>
        <v>0</v>
      </c>
      <c r="K65" s="17">
        <f t="shared" si="7"/>
        <v>0</v>
      </c>
      <c r="N65" s="11" t="s">
        <v>17</v>
      </c>
      <c r="O65" s="23">
        <v>8.5690000000000002E-2</v>
      </c>
      <c r="P65" s="23">
        <v>7.0499999999999993E-2</v>
      </c>
      <c r="Q65" s="23">
        <v>7.1029999999999996E-2</v>
      </c>
      <c r="R65" s="23">
        <v>8.8050000000000003E-2</v>
      </c>
      <c r="S65" s="23">
        <v>7.3550000000000004E-2</v>
      </c>
      <c r="T65" s="23">
        <v>8.0099999999999991E-2</v>
      </c>
      <c r="U65" s="23">
        <v>6.1079999999999995E-2</v>
      </c>
      <c r="V65" s="23">
        <v>6.8970000000000004E-2</v>
      </c>
      <c r="W65" s="23">
        <v>6.7610000000000003E-2</v>
      </c>
      <c r="Y65" s="140"/>
      <c r="Z65" s="140"/>
    </row>
    <row r="66" spans="1:26" x14ac:dyDescent="0.2">
      <c r="B66" s="13" t="s">
        <v>18</v>
      </c>
      <c r="C66" s="10"/>
      <c r="D66" s="10"/>
      <c r="E66" s="20"/>
      <c r="F66" s="61">
        <f t="shared" si="6"/>
        <v>0</v>
      </c>
      <c r="G66" s="20">
        <v>8.2699999999999996E-2</v>
      </c>
      <c r="H66" s="16">
        <f t="shared" si="4"/>
        <v>0</v>
      </c>
      <c r="I66" s="20">
        <v>6.7030000000000006E-2</v>
      </c>
      <c r="J66" s="19">
        <f t="shared" si="5"/>
        <v>0</v>
      </c>
      <c r="K66" s="17">
        <f t="shared" si="7"/>
        <v>0</v>
      </c>
      <c r="N66" s="11" t="s">
        <v>18</v>
      </c>
      <c r="O66" s="23">
        <v>7.0599999999999996E-2</v>
      </c>
      <c r="P66" s="23">
        <v>9.1480000000000006E-2</v>
      </c>
      <c r="Q66" s="23">
        <v>9.5310000000000006E-2</v>
      </c>
      <c r="R66" s="23">
        <v>8.270000000000001E-2</v>
      </c>
      <c r="S66" s="23">
        <v>7.1910000000000002E-2</v>
      </c>
      <c r="T66" s="23">
        <v>6.7030000000000006E-2</v>
      </c>
      <c r="U66" s="23">
        <v>8.0489999999999992E-2</v>
      </c>
      <c r="V66" s="23">
        <v>8.072E-2</v>
      </c>
      <c r="W66" s="23">
        <v>7.9629999999999992E-2</v>
      </c>
      <c r="Y66" s="140"/>
      <c r="Z66" s="140"/>
    </row>
    <row r="67" spans="1:26" x14ac:dyDescent="0.2">
      <c r="B67" s="13" t="s">
        <v>19</v>
      </c>
      <c r="C67" s="10"/>
      <c r="D67" s="10"/>
      <c r="E67" s="20"/>
      <c r="F67" s="61">
        <f t="shared" si="6"/>
        <v>0</v>
      </c>
      <c r="G67" s="20">
        <v>6.3710000000000003E-2</v>
      </c>
      <c r="H67" s="16">
        <f t="shared" si="4"/>
        <v>0</v>
      </c>
      <c r="I67" s="20">
        <v>7.5439999999999993E-2</v>
      </c>
      <c r="J67" s="19">
        <f t="shared" si="5"/>
        <v>0</v>
      </c>
      <c r="K67" s="17">
        <f t="shared" si="7"/>
        <v>0</v>
      </c>
      <c r="N67" s="11" t="s">
        <v>19</v>
      </c>
      <c r="O67" s="23">
        <v>9.7199999999999995E-2</v>
      </c>
      <c r="P67" s="23">
        <v>0.1178</v>
      </c>
      <c r="Q67" s="23">
        <v>0.11226</v>
      </c>
      <c r="R67" s="23">
        <v>6.3710000000000003E-2</v>
      </c>
      <c r="S67" s="23">
        <v>7.1929999999999994E-2</v>
      </c>
      <c r="T67" s="23">
        <v>7.5439999999999993E-2</v>
      </c>
      <c r="U67" s="23">
        <v>7.492E-2</v>
      </c>
      <c r="V67" s="23">
        <v>0.10135</v>
      </c>
      <c r="W67" s="23">
        <v>0.10014000000000001</v>
      </c>
      <c r="Y67" s="140"/>
      <c r="Z67" s="140"/>
    </row>
    <row r="68" spans="1:26" x14ac:dyDescent="0.2">
      <c r="B68" s="13" t="s">
        <v>20</v>
      </c>
      <c r="C68" s="10"/>
      <c r="D68" s="10"/>
      <c r="E68" s="20"/>
      <c r="F68" s="61">
        <f t="shared" si="6"/>
        <v>0</v>
      </c>
      <c r="G68" s="20">
        <v>7.6230000000000006E-2</v>
      </c>
      <c r="H68" s="16">
        <f t="shared" si="4"/>
        <v>0</v>
      </c>
      <c r="I68" s="20">
        <v>0.1132</v>
      </c>
      <c r="J68" s="19">
        <f t="shared" si="5"/>
        <v>0</v>
      </c>
      <c r="K68" s="17">
        <f t="shared" si="7"/>
        <v>0</v>
      </c>
      <c r="N68" s="11" t="s">
        <v>20</v>
      </c>
      <c r="O68" s="23">
        <v>0.12271</v>
      </c>
      <c r="P68" s="23">
        <v>0.115</v>
      </c>
      <c r="Q68" s="23">
        <v>0.11108999999999999</v>
      </c>
      <c r="R68" s="23">
        <v>7.6230000000000006E-2</v>
      </c>
      <c r="S68" s="23">
        <v>0.12447999999999999</v>
      </c>
      <c r="T68" s="23">
        <v>0.11320000000000001</v>
      </c>
      <c r="U68" s="23">
        <v>9.9010000000000001E-2</v>
      </c>
      <c r="V68" s="23">
        <v>8.5040000000000004E-2</v>
      </c>
      <c r="W68" s="23">
        <v>8.231999999999999E-2</v>
      </c>
      <c r="Y68" s="140"/>
      <c r="Z68" s="140"/>
    </row>
    <row r="69" spans="1:26" x14ac:dyDescent="0.2">
      <c r="B69" s="13" t="s">
        <v>21</v>
      </c>
      <c r="C69" s="59"/>
      <c r="D69" s="59"/>
      <c r="E69" s="20"/>
      <c r="F69" s="61">
        <f t="shared" si="6"/>
        <v>0</v>
      </c>
      <c r="G69" s="20">
        <v>0.11462</v>
      </c>
      <c r="H69" s="16">
        <f t="shared" si="4"/>
        <v>0</v>
      </c>
      <c r="I69" s="20">
        <v>9.4710000000000003E-2</v>
      </c>
      <c r="J69" s="19">
        <f t="shared" si="5"/>
        <v>0</v>
      </c>
      <c r="K69" s="17">
        <f t="shared" si="7"/>
        <v>0</v>
      </c>
      <c r="N69" s="33" t="s">
        <v>21</v>
      </c>
      <c r="O69" s="34">
        <v>0.10594000000000001</v>
      </c>
      <c r="P69" s="34">
        <v>7.8719999999999998E-2</v>
      </c>
      <c r="Q69" s="34">
        <v>8.7080000000000005E-2</v>
      </c>
      <c r="R69" s="34">
        <v>0.11462</v>
      </c>
      <c r="S69" s="34">
        <v>8.8090000000000002E-2</v>
      </c>
      <c r="T69" s="34">
        <v>9.4709999999999989E-2</v>
      </c>
      <c r="U69" s="34">
        <v>7.3180000000000009E-2</v>
      </c>
      <c r="V69" s="34">
        <v>5.7889999999999997E-2</v>
      </c>
      <c r="W69" s="34">
        <v>7.4439999999999992E-2</v>
      </c>
      <c r="Y69" s="140"/>
      <c r="Z69" s="140"/>
    </row>
    <row r="70" spans="1:26" ht="15.75" thickBot="1" x14ac:dyDescent="0.3">
      <c r="B70" s="93" t="s">
        <v>90</v>
      </c>
      <c r="C70" s="44">
        <f>SUM(C58:C69)</f>
        <v>0</v>
      </c>
      <c r="D70" s="44">
        <f>SUM(D58:D69)</f>
        <v>0</v>
      </c>
      <c r="E70" s="44">
        <f>SUM(E58:E69)</f>
        <v>0</v>
      </c>
      <c r="F70" s="44">
        <f>SUM(F58:F69)</f>
        <v>0</v>
      </c>
      <c r="G70" s="44"/>
      <c r="H70" s="45">
        <f>SUM(H58:H69)</f>
        <v>0</v>
      </c>
      <c r="I70" s="44"/>
      <c r="J70" s="45">
        <f>SUM(J58:J69)</f>
        <v>0</v>
      </c>
      <c r="K70" s="46">
        <f>SUM(K58:K69)</f>
        <v>0</v>
      </c>
      <c r="N70" s="37"/>
      <c r="O70" s="38"/>
      <c r="P70" s="38"/>
      <c r="Q70" s="38"/>
      <c r="R70" s="38"/>
      <c r="S70" s="38"/>
      <c r="T70" s="38"/>
      <c r="U70" s="38"/>
      <c r="V70" s="38"/>
      <c r="W70" s="38"/>
    </row>
    <row r="71" spans="1:26" x14ac:dyDescent="0.2">
      <c r="A71" s="1" t="s">
        <v>40</v>
      </c>
      <c r="G71" s="4"/>
      <c r="H71" s="4"/>
      <c r="I71" s="4"/>
      <c r="J71" s="92" t="s">
        <v>144</v>
      </c>
      <c r="K71" s="30">
        <v>123154</v>
      </c>
      <c r="N71" s="35"/>
      <c r="O71" s="36"/>
      <c r="P71" s="36"/>
      <c r="Q71" s="36"/>
      <c r="R71" s="36"/>
      <c r="S71" s="36"/>
      <c r="T71" s="36"/>
      <c r="U71" s="36"/>
      <c r="V71" s="36"/>
      <c r="W71" s="36"/>
    </row>
    <row r="72" spans="1:26" ht="15" thickBot="1" x14ac:dyDescent="0.25">
      <c r="G72" s="4"/>
      <c r="H72" s="4"/>
      <c r="I72" s="4"/>
      <c r="J72" s="92" t="s">
        <v>89</v>
      </c>
      <c r="K72" s="18">
        <f>K71-K70</f>
        <v>123154</v>
      </c>
      <c r="N72" s="35"/>
      <c r="O72" s="36"/>
      <c r="P72" s="36"/>
      <c r="Q72" s="36"/>
      <c r="R72" s="36"/>
      <c r="S72" s="36"/>
      <c r="T72" s="36"/>
      <c r="U72" s="36"/>
      <c r="V72" s="36"/>
      <c r="W72" s="36"/>
    </row>
    <row r="73" spans="1:26" ht="15" thickTop="1" x14ac:dyDescent="0.2">
      <c r="I73" s="67"/>
      <c r="J73" s="68"/>
      <c r="K73" s="90"/>
      <c r="N73" s="35"/>
      <c r="O73" s="36"/>
      <c r="P73" s="36"/>
      <c r="Q73" s="36"/>
      <c r="R73" s="36"/>
      <c r="S73" s="36"/>
      <c r="T73" s="36"/>
      <c r="U73" s="36"/>
      <c r="V73" s="36"/>
      <c r="W73" s="36"/>
    </row>
    <row r="74" spans="1:26" x14ac:dyDescent="0.2">
      <c r="I74" s="67"/>
      <c r="J74" s="68"/>
      <c r="K74" s="91"/>
      <c r="N74" s="35"/>
      <c r="O74" s="36"/>
      <c r="P74" s="36"/>
      <c r="Q74" s="36"/>
      <c r="R74" s="36"/>
      <c r="S74" s="36"/>
      <c r="T74" s="36"/>
      <c r="U74" s="36"/>
      <c r="V74" s="36"/>
      <c r="W74" s="36"/>
    </row>
    <row r="75" spans="1:26" x14ac:dyDescent="0.2">
      <c r="N75" s="35"/>
      <c r="O75" s="36"/>
      <c r="P75" s="36"/>
      <c r="Q75" s="36"/>
      <c r="R75" s="36"/>
      <c r="S75" s="36"/>
      <c r="T75" s="36"/>
      <c r="U75" s="36"/>
      <c r="V75" s="36"/>
      <c r="W75" s="36"/>
    </row>
    <row r="76" spans="1:26" x14ac:dyDescent="0.2">
      <c r="N76" s="35"/>
      <c r="O76" s="36"/>
      <c r="P76" s="36"/>
      <c r="Q76" s="36"/>
      <c r="R76" s="36"/>
      <c r="S76" s="36"/>
      <c r="T76" s="36"/>
      <c r="U76" s="36"/>
      <c r="V76" s="36"/>
      <c r="W76" s="36"/>
    </row>
    <row r="77" spans="1:26" x14ac:dyDescent="0.2">
      <c r="N77" s="35"/>
      <c r="O77" s="36"/>
      <c r="P77" s="36"/>
      <c r="Q77" s="36"/>
      <c r="R77" s="36"/>
      <c r="S77" s="36"/>
      <c r="T77" s="36"/>
      <c r="U77" s="36"/>
      <c r="V77" s="36"/>
      <c r="W77" s="36"/>
    </row>
    <row r="78" spans="1:26" ht="15" x14ac:dyDescent="0.25">
      <c r="A78" s="1" t="s">
        <v>38</v>
      </c>
      <c r="B78" s="54" t="s">
        <v>50</v>
      </c>
      <c r="C78" s="3"/>
    </row>
    <row r="79" spans="1:26" ht="15.75" thickBot="1" x14ac:dyDescent="0.3">
      <c r="B79" s="2" t="s">
        <v>26</v>
      </c>
      <c r="C79" s="43">
        <v>2016</v>
      </c>
      <c r="D79" s="106"/>
      <c r="E79" s="106"/>
      <c r="F79" s="107"/>
      <c r="G79" s="39"/>
      <c r="H79" s="39"/>
      <c r="I79" s="39"/>
      <c r="J79" s="39"/>
      <c r="K79" s="39"/>
      <c r="N79" s="3" t="s">
        <v>30</v>
      </c>
    </row>
    <row r="80" spans="1:26" s="9" customFormat="1" ht="80.25" customHeight="1" thickBot="1" x14ac:dyDescent="0.3">
      <c r="B80" s="60" t="s">
        <v>44</v>
      </c>
      <c r="C80" s="83" t="s">
        <v>85</v>
      </c>
      <c r="D80" s="108" t="s">
        <v>95</v>
      </c>
      <c r="E80" s="109" t="s">
        <v>96</v>
      </c>
      <c r="F80" s="88" t="s">
        <v>155</v>
      </c>
      <c r="G80" s="32" t="s">
        <v>57</v>
      </c>
      <c r="H80" s="32" t="s">
        <v>23</v>
      </c>
      <c r="I80" s="32" t="s">
        <v>58</v>
      </c>
      <c r="J80" s="32" t="s">
        <v>86</v>
      </c>
      <c r="K80" s="89" t="s">
        <v>88</v>
      </c>
      <c r="N80" s="11"/>
      <c r="O80" s="135">
        <v>2016</v>
      </c>
      <c r="P80" s="135"/>
      <c r="Q80" s="135"/>
      <c r="R80" s="135">
        <v>2015</v>
      </c>
      <c r="S80" s="135"/>
      <c r="T80" s="135"/>
      <c r="U80" s="135">
        <v>2014</v>
      </c>
      <c r="V80" s="135"/>
      <c r="W80" s="135"/>
    </row>
    <row r="81" spans="1:26" s="9" customFormat="1" ht="30" x14ac:dyDescent="0.25">
      <c r="B81" s="12"/>
      <c r="C81" s="84" t="s">
        <v>45</v>
      </c>
      <c r="D81" s="84" t="s">
        <v>43</v>
      </c>
      <c r="E81" s="85" t="s">
        <v>61</v>
      </c>
      <c r="F81" s="85" t="s">
        <v>62</v>
      </c>
      <c r="G81" s="85" t="s">
        <v>63</v>
      </c>
      <c r="H81" s="86" t="s">
        <v>64</v>
      </c>
      <c r="I81" s="85" t="s">
        <v>65</v>
      </c>
      <c r="J81" s="86" t="s">
        <v>66</v>
      </c>
      <c r="K81" s="87" t="s">
        <v>67</v>
      </c>
      <c r="N81" s="21" t="s">
        <v>31</v>
      </c>
      <c r="O81" s="24" t="s">
        <v>27</v>
      </c>
      <c r="P81" s="24" t="s">
        <v>28</v>
      </c>
      <c r="Q81" s="24" t="s">
        <v>29</v>
      </c>
      <c r="R81" s="24" t="s">
        <v>27</v>
      </c>
      <c r="S81" s="24" t="s">
        <v>28</v>
      </c>
      <c r="T81" s="24" t="s">
        <v>29</v>
      </c>
      <c r="U81" s="24" t="s">
        <v>27</v>
      </c>
      <c r="V81" s="24" t="s">
        <v>28</v>
      </c>
      <c r="W81" s="24" t="s">
        <v>29</v>
      </c>
    </row>
    <row r="82" spans="1:26" x14ac:dyDescent="0.2">
      <c r="B82" s="13" t="s">
        <v>10</v>
      </c>
      <c r="C82" s="58">
        <v>7110017.6299999999</v>
      </c>
      <c r="D82" s="58"/>
      <c r="E82" s="10"/>
      <c r="F82" s="61">
        <f>C82-D82+E82</f>
        <v>7110017.6299999999</v>
      </c>
      <c r="G82" s="10">
        <v>8.4229999999999999E-2</v>
      </c>
      <c r="H82" s="16">
        <f t="shared" ref="H82:H93" si="8">F82*G82</f>
        <v>598876.78497489996</v>
      </c>
      <c r="I82" s="10">
        <v>9.1789999999999997E-2</v>
      </c>
      <c r="J82" s="19">
        <f t="shared" ref="J82:J93" si="9">F82*I82</f>
        <v>652628.51825770002</v>
      </c>
      <c r="K82" s="17">
        <f>J82-H82</f>
        <v>53751.733282800065</v>
      </c>
      <c r="N82" s="11" t="s">
        <v>10</v>
      </c>
      <c r="O82" s="22">
        <v>8.4229999999999999E-2</v>
      </c>
      <c r="P82" s="22">
        <v>9.214E-2</v>
      </c>
      <c r="Q82" s="22">
        <v>9.1789999999999997E-2</v>
      </c>
      <c r="R82" s="22">
        <v>5.5490000000000005E-2</v>
      </c>
      <c r="S82" s="22">
        <v>6.1609999999999998E-2</v>
      </c>
      <c r="T82" s="22">
        <v>5.0680000000000003E-2</v>
      </c>
      <c r="U82" s="22">
        <v>3.6260000000000001E-2</v>
      </c>
      <c r="V82" s="22">
        <v>1.806E-2</v>
      </c>
      <c r="W82" s="22">
        <v>1.261E-2</v>
      </c>
      <c r="Y82" s="140"/>
      <c r="Z82" s="140"/>
    </row>
    <row r="83" spans="1:26" x14ac:dyDescent="0.2">
      <c r="B83" s="13" t="s">
        <v>11</v>
      </c>
      <c r="C83" s="58">
        <v>7114213.1200000001</v>
      </c>
      <c r="D83" s="58"/>
      <c r="E83" s="10"/>
      <c r="F83" s="61">
        <f t="shared" ref="F83:F93" si="10">C83-D83+E83</f>
        <v>7114213.1200000001</v>
      </c>
      <c r="G83" s="10">
        <v>0.10384</v>
      </c>
      <c r="H83" s="16">
        <f t="shared" si="8"/>
        <v>738739.8903808</v>
      </c>
      <c r="I83" s="10">
        <v>9.851E-2</v>
      </c>
      <c r="J83" s="19">
        <f t="shared" si="9"/>
        <v>700821.13445120002</v>
      </c>
      <c r="K83" s="17">
        <f t="shared" ref="K83:K93" si="11">J83-H83</f>
        <v>-37918.755929599982</v>
      </c>
      <c r="N83" s="11" t="s">
        <v>11</v>
      </c>
      <c r="O83" s="23">
        <v>0.10384</v>
      </c>
      <c r="P83" s="23">
        <v>9.6780000000000005E-2</v>
      </c>
      <c r="Q83" s="23">
        <v>9.851E-2</v>
      </c>
      <c r="R83" s="23">
        <v>6.9809999999999997E-2</v>
      </c>
      <c r="S83" s="23">
        <v>4.095E-2</v>
      </c>
      <c r="T83" s="23">
        <v>3.9609999999999999E-2</v>
      </c>
      <c r="U83" s="23">
        <v>2.231E-2</v>
      </c>
      <c r="V83" s="23">
        <v>1.1180000000000001E-2</v>
      </c>
      <c r="W83" s="23">
        <v>1.3300000000000001E-2</v>
      </c>
      <c r="Y83" s="140"/>
      <c r="Z83" s="140"/>
    </row>
    <row r="84" spans="1:26" x14ac:dyDescent="0.2">
      <c r="B84" s="13" t="s">
        <v>12</v>
      </c>
      <c r="C84" s="58">
        <v>7233982.0700000003</v>
      </c>
      <c r="D84" s="58"/>
      <c r="E84" s="10"/>
      <c r="F84" s="61">
        <f t="shared" si="10"/>
        <v>7233982.0700000003</v>
      </c>
      <c r="G84" s="10">
        <v>9.0219999999999995E-2</v>
      </c>
      <c r="H84" s="16">
        <f t="shared" si="8"/>
        <v>652649.86235539999</v>
      </c>
      <c r="I84" s="10">
        <v>0.1061</v>
      </c>
      <c r="J84" s="19">
        <f t="shared" si="9"/>
        <v>767525.49762699998</v>
      </c>
      <c r="K84" s="17">
        <f t="shared" si="11"/>
        <v>114875.63527159998</v>
      </c>
      <c r="N84" s="11" t="s">
        <v>12</v>
      </c>
      <c r="O84" s="23">
        <v>9.0219999999999995E-2</v>
      </c>
      <c r="P84" s="23">
        <v>0.10299</v>
      </c>
      <c r="Q84" s="23">
        <v>0.1061</v>
      </c>
      <c r="R84" s="23">
        <v>3.6040000000000003E-2</v>
      </c>
      <c r="S84" s="23">
        <v>5.74E-2</v>
      </c>
      <c r="T84" s="23">
        <v>6.2899999999999998E-2</v>
      </c>
      <c r="U84" s="23">
        <v>1.103E-2</v>
      </c>
      <c r="V84" s="23">
        <v>-8.0000000000000002E-3</v>
      </c>
      <c r="W84" s="23">
        <v>-2.7E-4</v>
      </c>
      <c r="Y84" s="140"/>
      <c r="Z84" s="140"/>
    </row>
    <row r="85" spans="1:26" x14ac:dyDescent="0.2">
      <c r="B85" s="13" t="s">
        <v>13</v>
      </c>
      <c r="C85" s="58">
        <v>6762403.6500000004</v>
      </c>
      <c r="D85" s="58"/>
      <c r="E85" s="10"/>
      <c r="F85" s="61">
        <f t="shared" si="10"/>
        <v>6762403.6500000004</v>
      </c>
      <c r="G85" s="10">
        <v>0.12114999999999999</v>
      </c>
      <c r="H85" s="16">
        <f t="shared" si="8"/>
        <v>819265.20219750004</v>
      </c>
      <c r="I85" s="10">
        <v>0.11132</v>
      </c>
      <c r="J85" s="19">
        <f t="shared" si="9"/>
        <v>752790.77431800007</v>
      </c>
      <c r="K85" s="17">
        <f t="shared" si="11"/>
        <v>-66474.42787949997</v>
      </c>
      <c r="N85" s="11" t="s">
        <v>13</v>
      </c>
      <c r="O85" s="23">
        <v>0.12114999999999999</v>
      </c>
      <c r="P85" s="23">
        <v>0.11176999999999999</v>
      </c>
      <c r="Q85" s="23">
        <v>0.11132</v>
      </c>
      <c r="R85" s="23">
        <v>6.7049999999999998E-2</v>
      </c>
      <c r="S85" s="23">
        <v>9.2679999999999998E-2</v>
      </c>
      <c r="T85" s="23">
        <v>9.5590000000000008E-2</v>
      </c>
      <c r="U85" s="23">
        <v>-9.6500000000000006E-3</v>
      </c>
      <c r="V85" s="23">
        <v>5.4530000000000002E-2</v>
      </c>
      <c r="W85" s="23">
        <v>5.1979999999999998E-2</v>
      </c>
      <c r="Y85" s="140"/>
      <c r="Z85" s="140"/>
    </row>
    <row r="86" spans="1:26" x14ac:dyDescent="0.2">
      <c r="B86" s="13" t="s">
        <v>14</v>
      </c>
      <c r="C86" s="58">
        <v>6698159.2000000002</v>
      </c>
      <c r="D86" s="58"/>
      <c r="E86" s="10"/>
      <c r="F86" s="61">
        <f t="shared" si="10"/>
        <v>6698159.2000000002</v>
      </c>
      <c r="G86" s="10">
        <v>0.10405</v>
      </c>
      <c r="H86" s="16">
        <f t="shared" si="8"/>
        <v>696943.46476</v>
      </c>
      <c r="I86" s="10">
        <v>0.10749</v>
      </c>
      <c r="J86" s="19">
        <f t="shared" si="9"/>
        <v>719985.13240800006</v>
      </c>
      <c r="K86" s="17">
        <f t="shared" si="11"/>
        <v>23041.667648000061</v>
      </c>
      <c r="N86" s="11" t="s">
        <v>14</v>
      </c>
      <c r="O86" s="23">
        <v>0.10405</v>
      </c>
      <c r="P86" s="23">
        <v>0.11493</v>
      </c>
      <c r="Q86" s="23">
        <v>0.10749</v>
      </c>
      <c r="R86" s="23">
        <v>9.4159999999999994E-2</v>
      </c>
      <c r="S86" s="23">
        <v>9.7299999999999998E-2</v>
      </c>
      <c r="T86" s="23">
        <v>9.6680000000000002E-2</v>
      </c>
      <c r="U86" s="23">
        <v>5.3560000000000003E-2</v>
      </c>
      <c r="V86" s="23">
        <v>7.3520000000000002E-2</v>
      </c>
      <c r="W86" s="23">
        <v>7.1959999999999996E-2</v>
      </c>
      <c r="Y86" s="140"/>
      <c r="Z86" s="140"/>
    </row>
    <row r="87" spans="1:26" x14ac:dyDescent="0.2">
      <c r="B87" s="13" t="s">
        <v>15</v>
      </c>
      <c r="C87" s="58">
        <v>6873053.3499999996</v>
      </c>
      <c r="D87" s="58"/>
      <c r="E87" s="10"/>
      <c r="F87" s="61">
        <f t="shared" si="10"/>
        <v>6873053.3499999996</v>
      </c>
      <c r="G87" s="10">
        <v>0.11650000000000001</v>
      </c>
      <c r="H87" s="16">
        <f t="shared" si="8"/>
        <v>800710.71527499997</v>
      </c>
      <c r="I87" s="10">
        <v>9.5449999999999993E-2</v>
      </c>
      <c r="J87" s="19">
        <f t="shared" si="9"/>
        <v>656032.9422574999</v>
      </c>
      <c r="K87" s="17">
        <f t="shared" si="11"/>
        <v>-144677.77301750006</v>
      </c>
      <c r="N87" s="11" t="s">
        <v>15</v>
      </c>
      <c r="O87" s="23">
        <v>0.11650000000000001</v>
      </c>
      <c r="P87" s="23">
        <v>9.3600000000000003E-2</v>
      </c>
      <c r="Q87" s="23">
        <v>9.5449999999999993E-2</v>
      </c>
      <c r="R87" s="23">
        <v>9.2280000000000001E-2</v>
      </c>
      <c r="S87" s="23">
        <v>9.7680000000000003E-2</v>
      </c>
      <c r="T87" s="23">
        <v>9.5400000000000013E-2</v>
      </c>
      <c r="U87" s="23">
        <v>7.1900000000000006E-2</v>
      </c>
      <c r="V87" s="23">
        <v>6.6640000000000005E-2</v>
      </c>
      <c r="W87" s="23">
        <v>6.0249999999999998E-2</v>
      </c>
      <c r="Y87" s="140"/>
      <c r="Z87" s="140"/>
    </row>
    <row r="88" spans="1:26" x14ac:dyDescent="0.2">
      <c r="B88" s="13" t="s">
        <v>16</v>
      </c>
      <c r="C88" s="10">
        <v>6564716.4500000002</v>
      </c>
      <c r="D88" s="10"/>
      <c r="E88" s="20"/>
      <c r="F88" s="61">
        <f t="shared" si="10"/>
        <v>6564716.4500000002</v>
      </c>
      <c r="G88" s="20">
        <v>7.6670000000000002E-2</v>
      </c>
      <c r="H88" s="16">
        <f t="shared" si="8"/>
        <v>503316.81022150005</v>
      </c>
      <c r="I88" s="20">
        <v>8.3059999999999995E-2</v>
      </c>
      <c r="J88" s="19">
        <f t="shared" si="9"/>
        <v>545265.348337</v>
      </c>
      <c r="K88" s="17">
        <f t="shared" si="11"/>
        <v>41948.538115499949</v>
      </c>
      <c r="N88" s="11" t="s">
        <v>16</v>
      </c>
      <c r="O88" s="23">
        <v>7.6670000000000002E-2</v>
      </c>
      <c r="P88" s="23">
        <v>8.412E-2</v>
      </c>
      <c r="Q88" s="23">
        <v>8.3059999999999995E-2</v>
      </c>
      <c r="R88" s="23">
        <v>8.8880000000000001E-2</v>
      </c>
      <c r="S88" s="23">
        <v>8.4129999999999996E-2</v>
      </c>
      <c r="T88" s="23">
        <v>7.8829999999999997E-2</v>
      </c>
      <c r="U88" s="23">
        <v>5.9760000000000001E-2</v>
      </c>
      <c r="V88" s="23">
        <v>5.7529999999999998E-2</v>
      </c>
      <c r="W88" s="23">
        <v>6.2560000000000004E-2</v>
      </c>
      <c r="Y88" s="140"/>
      <c r="Z88" s="140"/>
    </row>
    <row r="89" spans="1:26" x14ac:dyDescent="0.2">
      <c r="B89" s="13" t="s">
        <v>17</v>
      </c>
      <c r="C89" s="10">
        <v>7423564.9500000002</v>
      </c>
      <c r="D89" s="10"/>
      <c r="E89" s="20"/>
      <c r="F89" s="61">
        <f t="shared" si="10"/>
        <v>7423564.9500000002</v>
      </c>
      <c r="G89" s="20">
        <v>8.5690000000000002E-2</v>
      </c>
      <c r="H89" s="16">
        <f t="shared" si="8"/>
        <v>636125.28056550003</v>
      </c>
      <c r="I89" s="20">
        <v>7.1029999999999996E-2</v>
      </c>
      <c r="J89" s="19">
        <f t="shared" si="9"/>
        <v>527295.81839849998</v>
      </c>
      <c r="K89" s="17">
        <f t="shared" si="11"/>
        <v>-108829.46216700005</v>
      </c>
      <c r="N89" s="11" t="s">
        <v>17</v>
      </c>
      <c r="O89" s="23">
        <v>8.5690000000000002E-2</v>
      </c>
      <c r="P89" s="23">
        <v>7.0499999999999993E-2</v>
      </c>
      <c r="Q89" s="23">
        <v>7.1029999999999996E-2</v>
      </c>
      <c r="R89" s="23">
        <v>8.8050000000000003E-2</v>
      </c>
      <c r="S89" s="23">
        <v>7.3550000000000004E-2</v>
      </c>
      <c r="T89" s="23">
        <v>8.0099999999999991E-2</v>
      </c>
      <c r="U89" s="23">
        <v>6.1079999999999995E-2</v>
      </c>
      <c r="V89" s="23">
        <v>6.8970000000000004E-2</v>
      </c>
      <c r="W89" s="23">
        <v>6.7610000000000003E-2</v>
      </c>
      <c r="Y89" s="140"/>
      <c r="Z89" s="140"/>
    </row>
    <row r="90" spans="1:26" x14ac:dyDescent="0.2">
      <c r="B90" s="13" t="s">
        <v>18</v>
      </c>
      <c r="C90" s="10">
        <v>6877100.71</v>
      </c>
      <c r="D90" s="10"/>
      <c r="E90" s="20"/>
      <c r="F90" s="61">
        <f t="shared" si="10"/>
        <v>6877100.71</v>
      </c>
      <c r="G90" s="20">
        <v>7.0599999999999996E-2</v>
      </c>
      <c r="H90" s="16">
        <f t="shared" si="8"/>
        <v>485523.31012599997</v>
      </c>
      <c r="I90" s="20">
        <v>9.5310000000000006E-2</v>
      </c>
      <c r="J90" s="19">
        <f t="shared" si="9"/>
        <v>655456.46867010009</v>
      </c>
      <c r="K90" s="17">
        <f t="shared" si="11"/>
        <v>169933.15854410012</v>
      </c>
      <c r="N90" s="11" t="s">
        <v>18</v>
      </c>
      <c r="O90" s="23">
        <v>7.0599999999999996E-2</v>
      </c>
      <c r="P90" s="23">
        <v>9.1480000000000006E-2</v>
      </c>
      <c r="Q90" s="23">
        <v>9.5310000000000006E-2</v>
      </c>
      <c r="R90" s="23">
        <v>8.270000000000001E-2</v>
      </c>
      <c r="S90" s="23">
        <v>7.1910000000000002E-2</v>
      </c>
      <c r="T90" s="23">
        <v>6.7030000000000006E-2</v>
      </c>
      <c r="U90" s="23">
        <v>8.0489999999999992E-2</v>
      </c>
      <c r="V90" s="23">
        <v>8.072E-2</v>
      </c>
      <c r="W90" s="23">
        <v>7.9629999999999992E-2</v>
      </c>
      <c r="Y90" s="140"/>
      <c r="Z90" s="140"/>
    </row>
    <row r="91" spans="1:26" x14ac:dyDescent="0.2">
      <c r="B91" s="13" t="s">
        <v>19</v>
      </c>
      <c r="C91" s="10">
        <v>6501826.7199999997</v>
      </c>
      <c r="D91" s="10"/>
      <c r="E91" s="20"/>
      <c r="F91" s="61">
        <f t="shared" si="10"/>
        <v>6501826.7199999997</v>
      </c>
      <c r="G91" s="20">
        <v>9.7199999999999995E-2</v>
      </c>
      <c r="H91" s="16">
        <f t="shared" si="8"/>
        <v>631977.55718399992</v>
      </c>
      <c r="I91" s="20">
        <v>0.11226</v>
      </c>
      <c r="J91" s="19">
        <f t="shared" si="9"/>
        <v>729895.06758719997</v>
      </c>
      <c r="K91" s="17">
        <f t="shared" si="11"/>
        <v>97917.510403200053</v>
      </c>
      <c r="N91" s="11" t="s">
        <v>19</v>
      </c>
      <c r="O91" s="23">
        <v>9.7199999999999995E-2</v>
      </c>
      <c r="P91" s="23">
        <v>0.1178</v>
      </c>
      <c r="Q91" s="23">
        <v>0.11226</v>
      </c>
      <c r="R91" s="23">
        <v>6.3710000000000003E-2</v>
      </c>
      <c r="S91" s="23">
        <v>7.1929999999999994E-2</v>
      </c>
      <c r="T91" s="23">
        <v>7.5439999999999993E-2</v>
      </c>
      <c r="U91" s="23">
        <v>7.492E-2</v>
      </c>
      <c r="V91" s="23">
        <v>0.10135</v>
      </c>
      <c r="W91" s="23">
        <v>0.10014000000000001</v>
      </c>
      <c r="Y91" s="140"/>
      <c r="Z91" s="140"/>
    </row>
    <row r="92" spans="1:26" x14ac:dyDescent="0.2">
      <c r="B92" s="13" t="s">
        <v>20</v>
      </c>
      <c r="C92" s="10">
        <v>6712567.54</v>
      </c>
      <c r="D92" s="10"/>
      <c r="E92" s="20"/>
      <c r="F92" s="61">
        <f t="shared" si="10"/>
        <v>6712567.54</v>
      </c>
      <c r="G92" s="20">
        <v>0.12271</v>
      </c>
      <c r="H92" s="16">
        <f t="shared" si="8"/>
        <v>823699.16283339995</v>
      </c>
      <c r="I92" s="20">
        <v>0.11108999999999999</v>
      </c>
      <c r="J92" s="19">
        <f t="shared" si="9"/>
        <v>745699.12801859993</v>
      </c>
      <c r="K92" s="17">
        <f t="shared" si="11"/>
        <v>-78000.034814800019</v>
      </c>
      <c r="N92" s="11" t="s">
        <v>20</v>
      </c>
      <c r="O92" s="23">
        <v>0.12271</v>
      </c>
      <c r="P92" s="23">
        <v>0.115</v>
      </c>
      <c r="Q92" s="23">
        <v>0.11108999999999999</v>
      </c>
      <c r="R92" s="23">
        <v>7.6230000000000006E-2</v>
      </c>
      <c r="S92" s="23">
        <v>0.12447999999999999</v>
      </c>
      <c r="T92" s="23">
        <v>0.11320000000000001</v>
      </c>
      <c r="U92" s="23">
        <v>9.9010000000000001E-2</v>
      </c>
      <c r="V92" s="23">
        <v>8.5040000000000004E-2</v>
      </c>
      <c r="W92" s="23">
        <v>8.231999999999999E-2</v>
      </c>
      <c r="Y92" s="140"/>
      <c r="Z92" s="140"/>
    </row>
    <row r="93" spans="1:26" x14ac:dyDescent="0.2">
      <c r="B93" s="13" t="s">
        <v>21</v>
      </c>
      <c r="C93" s="59">
        <v>6781926.8200000003</v>
      </c>
      <c r="D93" s="59"/>
      <c r="E93" s="20"/>
      <c r="F93" s="61">
        <f t="shared" si="10"/>
        <v>6781926.8200000003</v>
      </c>
      <c r="G93" s="20">
        <v>0.10594000000000001</v>
      </c>
      <c r="H93" s="16">
        <f t="shared" si="8"/>
        <v>718477.32731080009</v>
      </c>
      <c r="I93" s="20">
        <v>8.7080000000000005E-2</v>
      </c>
      <c r="J93" s="19">
        <f t="shared" si="9"/>
        <v>590570.18748560001</v>
      </c>
      <c r="K93" s="17">
        <f t="shared" si="11"/>
        <v>-127907.13982520008</v>
      </c>
      <c r="N93" s="33" t="s">
        <v>21</v>
      </c>
      <c r="O93" s="34">
        <v>0.10594000000000001</v>
      </c>
      <c r="P93" s="34">
        <v>7.8719999999999998E-2</v>
      </c>
      <c r="Q93" s="34">
        <v>8.7080000000000005E-2</v>
      </c>
      <c r="R93" s="34">
        <v>0.11462</v>
      </c>
      <c r="S93" s="34">
        <v>8.8090000000000002E-2</v>
      </c>
      <c r="T93" s="34">
        <v>9.4709999999999989E-2</v>
      </c>
      <c r="U93" s="34">
        <v>7.3180000000000009E-2</v>
      </c>
      <c r="V93" s="34">
        <v>5.7889999999999997E-2</v>
      </c>
      <c r="W93" s="34">
        <v>7.4439999999999992E-2</v>
      </c>
      <c r="Y93" s="140"/>
      <c r="Z93" s="140"/>
    </row>
    <row r="94" spans="1:26" ht="15.75" thickBot="1" x14ac:dyDescent="0.3">
      <c r="B94" s="93" t="s">
        <v>90</v>
      </c>
      <c r="C94" s="44">
        <f>SUM(C82:C93)</f>
        <v>82653532.210000008</v>
      </c>
      <c r="D94" s="44">
        <f>SUM(D82:D93)</f>
        <v>0</v>
      </c>
      <c r="E94" s="44">
        <f>SUM(E82:E93)</f>
        <v>0</v>
      </c>
      <c r="F94" s="44">
        <f>SUM(F82:F93)</f>
        <v>82653532.210000008</v>
      </c>
      <c r="G94" s="44"/>
      <c r="H94" s="45">
        <f>SUM(H82:H93)</f>
        <v>8106305.3681847993</v>
      </c>
      <c r="I94" s="44"/>
      <c r="J94" s="45">
        <f>SUM(J82:J93)</f>
        <v>8043966.0178163992</v>
      </c>
      <c r="K94" s="46">
        <f>SUM(K82:K93)</f>
        <v>-62339.35036839993</v>
      </c>
      <c r="N94" s="37"/>
      <c r="O94" s="38"/>
      <c r="P94" s="38"/>
      <c r="Q94" s="38"/>
      <c r="R94" s="38"/>
      <c r="S94" s="38"/>
      <c r="T94" s="38"/>
      <c r="U94" s="38"/>
      <c r="V94" s="38"/>
      <c r="W94" s="38"/>
    </row>
    <row r="95" spans="1:26" x14ac:dyDescent="0.2">
      <c r="A95" s="1" t="s">
        <v>40</v>
      </c>
      <c r="G95" s="4"/>
      <c r="H95" s="4"/>
      <c r="I95" s="4"/>
      <c r="J95" s="92" t="s">
        <v>144</v>
      </c>
      <c r="K95" s="30">
        <v>-62339</v>
      </c>
      <c r="N95" s="35"/>
      <c r="O95" s="36"/>
      <c r="P95" s="36"/>
      <c r="Q95" s="36"/>
      <c r="R95" s="36"/>
      <c r="S95" s="36"/>
      <c r="T95" s="36"/>
      <c r="U95" s="36"/>
      <c r="V95" s="36"/>
      <c r="W95" s="36"/>
    </row>
    <row r="96" spans="1:26" ht="15" thickBot="1" x14ac:dyDescent="0.25">
      <c r="G96" s="4"/>
      <c r="H96" s="4"/>
      <c r="I96" s="4"/>
      <c r="J96" s="92" t="s">
        <v>89</v>
      </c>
      <c r="K96" s="18">
        <f>K95-K94</f>
        <v>0.35036839992972091</v>
      </c>
      <c r="N96" s="35"/>
      <c r="O96" s="36"/>
      <c r="P96" s="36"/>
      <c r="Q96" s="36"/>
      <c r="R96" s="36"/>
      <c r="S96" s="36"/>
      <c r="T96" s="36"/>
      <c r="U96" s="36"/>
      <c r="V96" s="36"/>
      <c r="W96" s="36"/>
    </row>
    <row r="97" spans="1:24" ht="15" thickTop="1" x14ac:dyDescent="0.2">
      <c r="I97" s="67"/>
      <c r="J97" s="68"/>
      <c r="K97" s="90"/>
      <c r="N97" s="35"/>
      <c r="O97" s="36"/>
      <c r="P97" s="36"/>
      <c r="Q97" s="36"/>
      <c r="R97" s="36"/>
      <c r="S97" s="36"/>
      <c r="T97" s="36"/>
      <c r="U97" s="36"/>
      <c r="V97" s="36"/>
      <c r="W97" s="36"/>
    </row>
    <row r="98" spans="1:24" x14ac:dyDescent="0.2">
      <c r="I98" s="67"/>
      <c r="J98" s="68"/>
      <c r="K98" s="91"/>
      <c r="N98" s="35"/>
      <c r="O98" s="36"/>
      <c r="P98" s="36"/>
      <c r="Q98" s="36"/>
      <c r="R98" s="36"/>
      <c r="S98" s="36"/>
      <c r="T98" s="36"/>
      <c r="U98" s="36"/>
      <c r="V98" s="36"/>
      <c r="W98" s="36"/>
    </row>
    <row r="99" spans="1:24" x14ac:dyDescent="0.2">
      <c r="N99" s="35"/>
      <c r="O99" s="36"/>
      <c r="P99" s="36"/>
      <c r="Q99" s="36"/>
      <c r="R99" s="36"/>
      <c r="S99" s="36"/>
      <c r="T99" s="36"/>
      <c r="U99" s="36"/>
      <c r="V99" s="36"/>
      <c r="W99" s="36"/>
    </row>
    <row r="100" spans="1:24" x14ac:dyDescent="0.2">
      <c r="N100" s="35"/>
      <c r="O100" s="36"/>
      <c r="P100" s="36"/>
      <c r="Q100" s="36"/>
      <c r="R100" s="36"/>
      <c r="S100" s="36"/>
      <c r="T100" s="36"/>
      <c r="U100" s="36"/>
      <c r="V100" s="36"/>
      <c r="W100" s="36"/>
    </row>
    <row r="101" spans="1:24" x14ac:dyDescent="0.2">
      <c r="N101" s="35"/>
      <c r="O101" s="36"/>
      <c r="P101" s="36"/>
      <c r="Q101" s="36"/>
      <c r="R101" s="36"/>
      <c r="S101" s="36"/>
      <c r="T101" s="36"/>
      <c r="U101" s="36"/>
      <c r="V101" s="36"/>
      <c r="W101" s="36"/>
    </row>
    <row r="102" spans="1:24" ht="15" x14ac:dyDescent="0.25">
      <c r="A102" s="1" t="s">
        <v>41</v>
      </c>
      <c r="B102" s="54" t="s">
        <v>55</v>
      </c>
      <c r="C102" s="2"/>
      <c r="N102" s="35"/>
      <c r="O102" s="36"/>
      <c r="P102" s="36"/>
      <c r="Q102" s="36"/>
      <c r="R102" s="36"/>
      <c r="S102" s="36"/>
      <c r="T102" s="36"/>
      <c r="U102" s="36"/>
      <c r="V102" s="36"/>
      <c r="W102" s="36"/>
    </row>
    <row r="103" spans="1:24" ht="15" x14ac:dyDescent="0.25">
      <c r="B103" s="3"/>
      <c r="C103" s="2"/>
      <c r="N103" s="35"/>
      <c r="O103" s="35"/>
      <c r="P103" s="35"/>
      <c r="Q103" s="35"/>
      <c r="R103" s="35"/>
      <c r="S103" s="35"/>
      <c r="T103" s="35"/>
      <c r="U103" s="35"/>
      <c r="V103" s="35"/>
      <c r="W103" s="35"/>
    </row>
    <row r="104" spans="1:24" ht="45" x14ac:dyDescent="0.25">
      <c r="A104" s="11"/>
      <c r="B104" s="14" t="s">
        <v>52</v>
      </c>
      <c r="C104" s="56" t="s">
        <v>75</v>
      </c>
      <c r="D104" s="56" t="s">
        <v>137</v>
      </c>
      <c r="E104" s="134" t="s">
        <v>51</v>
      </c>
      <c r="F104" s="134"/>
      <c r="G104" s="134"/>
      <c r="H104" s="134"/>
      <c r="I104" s="134"/>
      <c r="O104" s="35"/>
      <c r="P104" s="35"/>
      <c r="Q104" s="35"/>
      <c r="R104" s="35"/>
      <c r="S104" s="35"/>
      <c r="T104" s="35"/>
      <c r="U104" s="35"/>
      <c r="V104" s="35"/>
      <c r="W104" s="35"/>
      <c r="X104" s="35"/>
    </row>
    <row r="105" spans="1:24" ht="42.75" x14ac:dyDescent="0.2">
      <c r="A105" s="94" t="s">
        <v>59</v>
      </c>
      <c r="B105" s="57" t="s">
        <v>70</v>
      </c>
      <c r="C105" s="10"/>
      <c r="D105" s="10"/>
      <c r="E105" s="130"/>
      <c r="F105" s="130"/>
      <c r="G105" s="130"/>
      <c r="H105" s="130"/>
      <c r="I105" s="130"/>
      <c r="O105" s="35"/>
      <c r="P105" s="35"/>
      <c r="Q105" s="35"/>
      <c r="R105" s="35"/>
      <c r="S105" s="35"/>
      <c r="T105" s="35"/>
      <c r="U105" s="35"/>
      <c r="V105" s="35"/>
      <c r="W105" s="35"/>
      <c r="X105" s="35"/>
    </row>
    <row r="106" spans="1:24" ht="28.5" x14ac:dyDescent="0.2">
      <c r="A106" s="94" t="s">
        <v>60</v>
      </c>
      <c r="B106" s="57" t="s">
        <v>91</v>
      </c>
      <c r="C106" s="69"/>
      <c r="D106" s="10"/>
      <c r="E106" s="131"/>
      <c r="F106" s="132"/>
      <c r="G106" s="132"/>
      <c r="H106" s="132"/>
      <c r="I106" s="133"/>
      <c r="J106" s="106"/>
      <c r="K106" s="106"/>
      <c r="L106" s="106"/>
      <c r="M106" s="106"/>
      <c r="N106" s="106"/>
      <c r="O106" s="106"/>
      <c r="P106" s="106"/>
      <c r="Q106" s="106"/>
    </row>
    <row r="107" spans="1:24" ht="28.5" x14ac:dyDescent="0.2">
      <c r="A107" s="94" t="s">
        <v>73</v>
      </c>
      <c r="B107" s="57" t="s">
        <v>72</v>
      </c>
      <c r="C107" s="10"/>
      <c r="D107" s="10"/>
      <c r="E107" s="130"/>
      <c r="F107" s="130"/>
      <c r="G107" s="130"/>
      <c r="H107" s="130"/>
      <c r="I107" s="130"/>
      <c r="J107" s="106"/>
      <c r="K107" s="106"/>
      <c r="L107" s="106"/>
      <c r="M107" s="106"/>
      <c r="N107" s="106"/>
      <c r="O107" s="106"/>
      <c r="P107" s="106"/>
      <c r="Q107" s="106"/>
    </row>
    <row r="108" spans="1:24" ht="28.5" x14ac:dyDescent="0.2">
      <c r="A108" s="94" t="s">
        <v>74</v>
      </c>
      <c r="B108" s="57" t="s">
        <v>71</v>
      </c>
      <c r="C108" s="69"/>
      <c r="D108" s="10"/>
      <c r="E108" s="131"/>
      <c r="F108" s="132"/>
      <c r="G108" s="132"/>
      <c r="H108" s="132"/>
      <c r="I108" s="133"/>
      <c r="J108" s="106"/>
      <c r="K108" s="106"/>
      <c r="L108" s="106"/>
      <c r="M108" s="106"/>
      <c r="N108" s="106"/>
      <c r="O108" s="106"/>
      <c r="P108" s="106"/>
      <c r="Q108" s="106"/>
    </row>
    <row r="109" spans="1:24" ht="28.5" x14ac:dyDescent="0.2">
      <c r="A109" s="94" t="s">
        <v>78</v>
      </c>
      <c r="B109" s="57" t="s">
        <v>80</v>
      </c>
      <c r="C109" s="10"/>
      <c r="D109" s="10"/>
      <c r="E109" s="130"/>
      <c r="F109" s="130"/>
      <c r="G109" s="130"/>
      <c r="H109" s="130"/>
      <c r="I109" s="130"/>
      <c r="J109" s="106"/>
      <c r="K109" s="106"/>
      <c r="L109" s="106"/>
      <c r="M109" s="106"/>
      <c r="N109" s="106"/>
      <c r="O109" s="106"/>
      <c r="P109" s="106"/>
      <c r="Q109" s="106"/>
    </row>
    <row r="110" spans="1:24" ht="28.5" x14ac:dyDescent="0.2">
      <c r="A110" s="94" t="s">
        <v>79</v>
      </c>
      <c r="B110" s="57" t="s">
        <v>81</v>
      </c>
      <c r="C110" s="10"/>
      <c r="D110" s="10"/>
      <c r="E110" s="131"/>
      <c r="F110" s="132"/>
      <c r="G110" s="132"/>
      <c r="H110" s="132"/>
      <c r="I110" s="133"/>
      <c r="J110" s="106"/>
      <c r="K110" s="106"/>
      <c r="L110" s="106"/>
      <c r="M110" s="106"/>
      <c r="N110" s="106"/>
      <c r="O110" s="106"/>
      <c r="P110" s="106"/>
      <c r="Q110" s="106"/>
    </row>
    <row r="111" spans="1:24" x14ac:dyDescent="0.2">
      <c r="A111" s="94">
        <v>4</v>
      </c>
      <c r="B111" s="57" t="s">
        <v>77</v>
      </c>
      <c r="C111" s="10"/>
      <c r="D111" s="10"/>
      <c r="E111" s="130"/>
      <c r="F111" s="130"/>
      <c r="G111" s="130"/>
      <c r="H111" s="130"/>
      <c r="I111" s="130"/>
      <c r="J111" s="106"/>
      <c r="K111" s="106"/>
      <c r="L111" s="106"/>
      <c r="M111" s="106"/>
      <c r="N111" s="106"/>
      <c r="O111" s="106"/>
      <c r="P111" s="106"/>
      <c r="Q111" s="106"/>
    </row>
    <row r="112" spans="1:24" ht="42.75" x14ac:dyDescent="0.2">
      <c r="A112" s="94">
        <v>5</v>
      </c>
      <c r="B112" s="57" t="s">
        <v>93</v>
      </c>
      <c r="C112" s="10"/>
      <c r="D112" s="10"/>
      <c r="E112" s="130"/>
      <c r="F112" s="130"/>
      <c r="G112" s="130"/>
      <c r="H112" s="130"/>
      <c r="I112" s="130"/>
      <c r="J112" s="106"/>
      <c r="K112" s="106"/>
      <c r="L112" s="106"/>
      <c r="M112" s="106"/>
      <c r="N112" s="106"/>
      <c r="O112" s="106"/>
      <c r="P112" s="106"/>
      <c r="Q112" s="106"/>
    </row>
    <row r="113" spans="1:19" x14ac:dyDescent="0.2">
      <c r="A113" s="64">
        <v>6</v>
      </c>
      <c r="B113" s="55"/>
      <c r="C113" s="10"/>
      <c r="D113" s="10"/>
      <c r="E113" s="130"/>
      <c r="F113" s="130"/>
      <c r="G113" s="130"/>
      <c r="H113" s="130"/>
      <c r="I113" s="130"/>
    </row>
    <row r="114" spans="1:19" x14ac:dyDescent="0.2">
      <c r="A114" s="64">
        <v>7</v>
      </c>
      <c r="B114" s="53"/>
      <c r="C114" s="10"/>
      <c r="D114" s="10"/>
      <c r="E114" s="130"/>
      <c r="F114" s="130"/>
      <c r="G114" s="130"/>
      <c r="H114" s="130"/>
      <c r="I114" s="130"/>
    </row>
    <row r="115" spans="1:19" x14ac:dyDescent="0.2">
      <c r="A115" s="64">
        <v>8</v>
      </c>
      <c r="B115" s="53"/>
      <c r="C115" s="10"/>
      <c r="D115" s="10"/>
      <c r="E115" s="130"/>
      <c r="F115" s="130"/>
      <c r="G115" s="130"/>
      <c r="H115" s="130"/>
      <c r="I115" s="130"/>
    </row>
    <row r="116" spans="1:19" x14ac:dyDescent="0.2">
      <c r="A116" s="64">
        <v>9</v>
      </c>
      <c r="B116" s="53"/>
      <c r="C116" s="10"/>
      <c r="D116" s="10"/>
      <c r="E116" s="131"/>
      <c r="F116" s="132"/>
      <c r="G116" s="132"/>
      <c r="H116" s="132"/>
      <c r="I116" s="133"/>
    </row>
    <row r="117" spans="1:19" x14ac:dyDescent="0.2">
      <c r="A117" s="64">
        <v>10</v>
      </c>
      <c r="B117" s="53"/>
      <c r="C117" s="10"/>
      <c r="D117" s="10"/>
      <c r="E117" s="130"/>
      <c r="F117" s="130"/>
      <c r="G117" s="130"/>
      <c r="H117" s="130"/>
      <c r="I117" s="130"/>
    </row>
    <row r="118" spans="1:19" ht="15" x14ac:dyDescent="0.25">
      <c r="B118" s="2" t="s">
        <v>25</v>
      </c>
      <c r="C118" s="2"/>
      <c r="D118" s="31">
        <f>SUM(D105:D117)</f>
        <v>0</v>
      </c>
      <c r="E118" s="31"/>
      <c r="F118" s="31"/>
      <c r="G118" s="31"/>
      <c r="H118" s="31"/>
    </row>
    <row r="119" spans="1:19" ht="15" x14ac:dyDescent="0.25">
      <c r="B119" s="95" t="s">
        <v>76</v>
      </c>
      <c r="C119" s="95"/>
      <c r="D119" s="31">
        <f>K49</f>
        <v>46562</v>
      </c>
      <c r="E119" s="31"/>
      <c r="F119" s="31"/>
      <c r="G119" s="31"/>
      <c r="H119" s="31"/>
    </row>
    <row r="120" spans="1:19" ht="15" x14ac:dyDescent="0.25">
      <c r="B120" s="95" t="s">
        <v>24</v>
      </c>
      <c r="C120" s="95"/>
      <c r="D120" s="70">
        <f>D119-D118</f>
        <v>46562</v>
      </c>
    </row>
    <row r="121" spans="1:19" ht="30.75" thickBot="1" x14ac:dyDescent="0.3">
      <c r="B121" s="96" t="s">
        <v>82</v>
      </c>
      <c r="C121" s="96"/>
      <c r="D121" s="78">
        <f>IF(ISERROR(D120/J47),0,D120/J47)</f>
        <v>0</v>
      </c>
      <c r="G121" s="106"/>
      <c r="H121" s="41"/>
      <c r="I121" s="41"/>
      <c r="J121" s="41"/>
      <c r="K121" s="41"/>
      <c r="L121" s="41"/>
    </row>
    <row r="122" spans="1:19" ht="15.75" thickTop="1" x14ac:dyDescent="0.25">
      <c r="B122" s="2"/>
      <c r="C122" s="66"/>
      <c r="D122" s="73"/>
      <c r="G122" s="106"/>
    </row>
    <row r="123" spans="1:19" ht="15" x14ac:dyDescent="0.25">
      <c r="B123" s="2"/>
      <c r="C123" s="66"/>
      <c r="D123" s="40"/>
    </row>
    <row r="124" spans="1:19" ht="15" x14ac:dyDescent="0.25">
      <c r="A124" s="1" t="s">
        <v>84</v>
      </c>
      <c r="B124" s="97" t="s">
        <v>48</v>
      </c>
      <c r="C124" s="72"/>
      <c r="D124" s="73"/>
    </row>
    <row r="125" spans="1:19" ht="15" x14ac:dyDescent="0.25">
      <c r="B125" s="71"/>
      <c r="C125" s="72"/>
      <c r="D125" s="73"/>
    </row>
    <row r="126" spans="1:19" ht="75" x14ac:dyDescent="0.25">
      <c r="B126" s="79" t="s">
        <v>26</v>
      </c>
      <c r="C126" s="56" t="s">
        <v>150</v>
      </c>
      <c r="D126" s="98" t="s">
        <v>151</v>
      </c>
      <c r="E126" s="56" t="s">
        <v>152</v>
      </c>
      <c r="F126" s="56" t="s">
        <v>154</v>
      </c>
      <c r="G126" s="56" t="s">
        <v>24</v>
      </c>
      <c r="H126" s="100" t="s">
        <v>153</v>
      </c>
      <c r="I126" s="56" t="s">
        <v>82</v>
      </c>
      <c r="J126" s="106"/>
      <c r="K126" s="106"/>
      <c r="L126" s="41"/>
      <c r="M126" s="41"/>
      <c r="N126" s="41"/>
      <c r="O126" s="41"/>
      <c r="P126" s="41"/>
      <c r="Q126" s="41"/>
      <c r="R126" s="41"/>
      <c r="S126" s="41"/>
    </row>
    <row r="127" spans="1:19" ht="15" x14ac:dyDescent="0.25">
      <c r="B127" s="74"/>
      <c r="C127" s="76"/>
      <c r="D127" s="76"/>
      <c r="E127" s="77"/>
      <c r="F127" s="77"/>
      <c r="G127" s="61">
        <f>E127-F127</f>
        <v>0</v>
      </c>
      <c r="H127" s="77"/>
      <c r="I127" s="124">
        <f>IF(ISERROR(G127/H127),0,G127/H127)</f>
        <v>0</v>
      </c>
      <c r="J127" s="106"/>
      <c r="K127" s="106"/>
      <c r="L127" s="41"/>
      <c r="M127" s="41"/>
      <c r="N127" s="41"/>
      <c r="O127" s="41"/>
      <c r="P127" s="41"/>
      <c r="Q127" s="41"/>
      <c r="R127" s="41"/>
      <c r="S127" s="41"/>
    </row>
    <row r="128" spans="1:19" ht="15" x14ac:dyDescent="0.25">
      <c r="B128" s="74"/>
      <c r="C128" s="76"/>
      <c r="D128" s="76"/>
      <c r="E128" s="77"/>
      <c r="F128" s="77"/>
      <c r="G128" s="61">
        <f t="shared" ref="G128:G130" si="12">E128-F128</f>
        <v>0</v>
      </c>
      <c r="H128" s="77"/>
      <c r="I128" s="124">
        <f>IF(ISERROR(G128/H128),0,G128/H128)</f>
        <v>0</v>
      </c>
      <c r="J128" s="106"/>
      <c r="K128" s="106"/>
      <c r="L128" s="41"/>
      <c r="M128" s="41"/>
      <c r="N128" s="41"/>
      <c r="O128" s="41"/>
      <c r="P128" s="41"/>
      <c r="Q128" s="41"/>
      <c r="R128" s="41"/>
      <c r="S128" s="41"/>
    </row>
    <row r="129" spans="2:19" ht="15" x14ac:dyDescent="0.25">
      <c r="B129" s="74"/>
      <c r="C129" s="76"/>
      <c r="D129" s="76"/>
      <c r="E129" s="77"/>
      <c r="F129" s="77"/>
      <c r="G129" s="61">
        <f t="shared" si="12"/>
        <v>0</v>
      </c>
      <c r="H129" s="77"/>
      <c r="I129" s="124">
        <f>IF(ISERROR(G129/H129),0,G129/H129)</f>
        <v>0</v>
      </c>
      <c r="J129" s="106"/>
      <c r="K129" s="106"/>
      <c r="L129" s="41"/>
      <c r="M129" s="41"/>
      <c r="N129" s="41"/>
      <c r="O129" s="41"/>
      <c r="P129" s="41"/>
      <c r="Q129" s="41"/>
      <c r="R129" s="41"/>
      <c r="S129" s="41"/>
    </row>
    <row r="130" spans="2:19" ht="15" thickBot="1" x14ac:dyDescent="0.25">
      <c r="B130" s="75"/>
      <c r="C130" s="101"/>
      <c r="D130" s="101"/>
      <c r="E130" s="102"/>
      <c r="F130" s="102"/>
      <c r="G130" s="103">
        <f t="shared" si="12"/>
        <v>0</v>
      </c>
      <c r="H130" s="102"/>
      <c r="I130" s="125">
        <f>IF(ISERROR(G130/H130),0,G130/H130)</f>
        <v>0</v>
      </c>
      <c r="J130" s="106"/>
      <c r="K130" s="106"/>
      <c r="L130" s="41"/>
      <c r="M130" s="41"/>
      <c r="N130" s="41"/>
      <c r="O130" s="41"/>
      <c r="P130" s="41"/>
      <c r="Q130" s="41"/>
      <c r="R130" s="41"/>
      <c r="S130" s="41"/>
    </row>
    <row r="131" spans="2:19" ht="15.75" thickBot="1" x14ac:dyDescent="0.3">
      <c r="B131" s="99" t="s">
        <v>83</v>
      </c>
      <c r="C131" s="104">
        <f t="shared" ref="C131:H131" si="13">SUM(C127:C130)</f>
        <v>0</v>
      </c>
      <c r="D131" s="104">
        <f t="shared" si="13"/>
        <v>0</v>
      </c>
      <c r="E131" s="104">
        <f t="shared" si="13"/>
        <v>0</v>
      </c>
      <c r="F131" s="104">
        <f t="shared" si="13"/>
        <v>0</v>
      </c>
      <c r="G131" s="104">
        <f t="shared" si="13"/>
        <v>0</v>
      </c>
      <c r="H131" s="104">
        <f t="shared" si="13"/>
        <v>0</v>
      </c>
      <c r="I131" s="105" t="s">
        <v>92</v>
      </c>
      <c r="J131" s="106"/>
      <c r="K131" s="106"/>
      <c r="L131" s="41"/>
      <c r="M131" s="41"/>
      <c r="N131" s="41"/>
      <c r="O131" s="41"/>
      <c r="P131" s="41"/>
      <c r="Q131" s="41"/>
      <c r="R131" s="41"/>
      <c r="S131" s="41"/>
    </row>
    <row r="132" spans="2:19" x14ac:dyDescent="0.2">
      <c r="B132" s="4"/>
      <c r="C132" s="4"/>
      <c r="D132" s="4"/>
      <c r="E132" s="4"/>
      <c r="F132" s="4"/>
      <c r="G132" s="4"/>
      <c r="J132" s="106"/>
      <c r="K132" s="106"/>
      <c r="L132" s="41"/>
      <c r="M132" s="41"/>
      <c r="N132" s="41"/>
      <c r="O132" s="41"/>
      <c r="P132" s="41"/>
      <c r="Q132" s="41"/>
      <c r="R132" s="41"/>
      <c r="S132" s="41"/>
    </row>
    <row r="133" spans="2:19" x14ac:dyDescent="0.2">
      <c r="J133" s="106"/>
      <c r="K133" s="106"/>
      <c r="L133" s="41"/>
      <c r="M133" s="41"/>
      <c r="N133" s="41"/>
      <c r="O133" s="41"/>
      <c r="P133" s="41"/>
      <c r="Q133" s="41"/>
      <c r="R133" s="41"/>
      <c r="S133" s="41"/>
    </row>
    <row r="134" spans="2:19" ht="15" x14ac:dyDescent="0.25">
      <c r="B134" s="3" t="s">
        <v>39</v>
      </c>
      <c r="J134" s="106"/>
      <c r="K134" s="106"/>
    </row>
    <row r="135" spans="2:19" x14ac:dyDescent="0.2">
      <c r="B135" s="63"/>
      <c r="C135" s="63"/>
      <c r="D135" s="63"/>
      <c r="E135" s="63"/>
      <c r="F135" s="63"/>
      <c r="G135" s="63"/>
      <c r="H135" s="63"/>
      <c r="J135" s="106"/>
      <c r="K135" s="106"/>
    </row>
    <row r="136" spans="2:19" x14ac:dyDescent="0.2">
      <c r="B136" s="63"/>
      <c r="C136" s="63"/>
      <c r="D136" s="63"/>
      <c r="E136" s="63"/>
      <c r="F136" s="63"/>
      <c r="G136" s="63"/>
      <c r="H136" s="63"/>
      <c r="J136" s="106"/>
      <c r="K136" s="106"/>
    </row>
    <row r="137" spans="2:19" x14ac:dyDescent="0.2">
      <c r="B137" s="63"/>
      <c r="C137" s="63"/>
      <c r="D137" s="63"/>
      <c r="E137" s="63"/>
      <c r="F137" s="63"/>
      <c r="G137" s="63"/>
      <c r="H137" s="63"/>
    </row>
    <row r="138" spans="2:19" x14ac:dyDescent="0.2">
      <c r="B138" s="63"/>
      <c r="C138" s="63"/>
      <c r="D138" s="63"/>
      <c r="E138" s="63"/>
      <c r="F138" s="63"/>
      <c r="G138" s="63"/>
      <c r="H138" s="63"/>
    </row>
    <row r="139" spans="2:19" x14ac:dyDescent="0.2">
      <c r="B139" s="63"/>
      <c r="C139" s="63"/>
      <c r="D139" s="63"/>
      <c r="E139" s="63"/>
      <c r="F139" s="63"/>
      <c r="G139" s="63"/>
      <c r="H139" s="63"/>
    </row>
    <row r="140" spans="2:19" x14ac:dyDescent="0.2">
      <c r="B140" s="63"/>
      <c r="C140" s="63"/>
      <c r="D140" s="63"/>
      <c r="E140" s="63"/>
      <c r="F140" s="63"/>
      <c r="G140" s="63"/>
      <c r="H140" s="63"/>
    </row>
    <row r="141" spans="2:19" x14ac:dyDescent="0.2">
      <c r="B141" s="63"/>
      <c r="C141" s="63"/>
      <c r="D141" s="63"/>
      <c r="E141" s="63"/>
      <c r="F141" s="63"/>
      <c r="G141" s="63"/>
      <c r="H141" s="63"/>
    </row>
    <row r="142" spans="2:19" x14ac:dyDescent="0.2">
      <c r="B142" s="63"/>
      <c r="C142" s="63"/>
      <c r="D142" s="63"/>
      <c r="E142" s="63"/>
      <c r="F142" s="63"/>
      <c r="G142" s="63"/>
      <c r="H142" s="63"/>
    </row>
  </sheetData>
  <mergeCells count="26">
    <mergeCell ref="O56:Q56"/>
    <mergeCell ref="R56:T56"/>
    <mergeCell ref="U56:W56"/>
    <mergeCell ref="O80:Q80"/>
    <mergeCell ref="R80:T80"/>
    <mergeCell ref="U80:W80"/>
    <mergeCell ref="O33:Q33"/>
    <mergeCell ref="R33:T33"/>
    <mergeCell ref="U33:W33"/>
    <mergeCell ref="B10:C10"/>
    <mergeCell ref="G10:H10"/>
    <mergeCell ref="B16:H16"/>
    <mergeCell ref="E104:I104"/>
    <mergeCell ref="E105:I105"/>
    <mergeCell ref="E107:I107"/>
    <mergeCell ref="E109:I109"/>
    <mergeCell ref="E111:I111"/>
    <mergeCell ref="E106:I106"/>
    <mergeCell ref="E108:I108"/>
    <mergeCell ref="E110:I110"/>
    <mergeCell ref="E112:I112"/>
    <mergeCell ref="E117:I117"/>
    <mergeCell ref="E113:I113"/>
    <mergeCell ref="E114:I114"/>
    <mergeCell ref="E115:I115"/>
    <mergeCell ref="E116:I116"/>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10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vt:lpstr>
      <vt:lpstr>'GA Analysis'!Print_Area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Gauthier, Gerald (CA - Hawkesbury)</cp:lastModifiedBy>
  <cp:lastPrinted>2017-07-12T14:02:45Z</cp:lastPrinted>
  <dcterms:created xsi:type="dcterms:W3CDTF">2017-05-01T19:29:01Z</dcterms:created>
  <dcterms:modified xsi:type="dcterms:W3CDTF">2017-11-09T02:32:05Z</dcterms:modified>
</cp:coreProperties>
</file>