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Note5 Item7" sheetId="1" r:id="rId1"/>
  </sheets>
  <definedNames>
    <definedName name="_xlnm.Print_Area" localSheetId="0">'Note5 Item7'!$A$1:$I$35</definedName>
  </definedNames>
  <calcPr calcId="145621"/>
</workbook>
</file>

<file path=xl/calcChain.xml><?xml version="1.0" encoding="utf-8"?>
<calcChain xmlns="http://schemas.openxmlformats.org/spreadsheetml/2006/main">
  <c r="F16" i="1" l="1"/>
  <c r="D16" i="1"/>
  <c r="G16" i="1" s="1"/>
  <c r="I16" i="1" s="1"/>
  <c r="F15" i="1"/>
  <c r="D15" i="1"/>
  <c r="G15" i="1" s="1"/>
  <c r="I15" i="1" s="1"/>
  <c r="F14" i="1"/>
  <c r="D14" i="1"/>
  <c r="G14" i="1" s="1"/>
  <c r="I14" i="1" s="1"/>
  <c r="F13" i="1"/>
  <c r="D13" i="1"/>
  <c r="G13" i="1" s="1"/>
  <c r="I13" i="1" s="1"/>
  <c r="F12" i="1"/>
  <c r="D12" i="1"/>
  <c r="G12" i="1" s="1"/>
  <c r="I12" i="1" s="1"/>
  <c r="F11" i="1"/>
  <c r="D11" i="1"/>
  <c r="G11" i="1" s="1"/>
  <c r="I11" i="1" s="1"/>
  <c r="F10" i="1"/>
  <c r="D10" i="1"/>
  <c r="G10" i="1" s="1"/>
  <c r="I10" i="1" s="1"/>
  <c r="F9" i="1"/>
  <c r="D9" i="1"/>
  <c r="G9" i="1" s="1"/>
  <c r="I9" i="1" s="1"/>
  <c r="F8" i="1"/>
  <c r="D8" i="1"/>
  <c r="G8" i="1" s="1"/>
  <c r="I8" i="1" s="1"/>
  <c r="F7" i="1"/>
  <c r="D7" i="1"/>
  <c r="G7" i="1" s="1"/>
  <c r="I7" i="1" s="1"/>
  <c r="F6" i="1"/>
  <c r="D6" i="1"/>
  <c r="G6" i="1" s="1"/>
  <c r="I6" i="1" s="1"/>
  <c r="F5" i="1"/>
  <c r="C17" i="1"/>
  <c r="D5" i="1"/>
  <c r="G5" i="1" l="1"/>
  <c r="D17" i="1"/>
  <c r="B17" i="1"/>
  <c r="I22" i="1" s="1"/>
  <c r="I24" i="1" s="1"/>
  <c r="I25" i="1" s="1"/>
  <c r="I27" i="1" s="1"/>
  <c r="E17" i="1"/>
  <c r="I5" i="1" l="1"/>
  <c r="I17" i="1" s="1"/>
  <c r="G17" i="1"/>
  <c r="D18" i="1"/>
</calcChain>
</file>

<file path=xl/sharedStrings.xml><?xml version="1.0" encoding="utf-8"?>
<sst xmlns="http://schemas.openxmlformats.org/spreadsheetml/2006/main" count="31" uniqueCount="31">
  <si>
    <t>Calculate loss factor difference between Billed TLF and Actual System Loss</t>
  </si>
  <si>
    <t>A</t>
  </si>
  <si>
    <t>B</t>
  </si>
  <si>
    <t>C=A - B</t>
  </si>
  <si>
    <t>D*</t>
  </si>
  <si>
    <t>E=D / B</t>
  </si>
  <si>
    <t>F=C x E</t>
  </si>
  <si>
    <t>G</t>
  </si>
  <si>
    <t>H=F x G</t>
  </si>
  <si>
    <t>Month</t>
  </si>
  <si>
    <t>Total 
Wholesale 
kWh</t>
  </si>
  <si>
    <t>Total
Retail
kWh</t>
  </si>
  <si>
    <t>Non-RPP Class B Including Loss Adjusted Consumption, Adjusted for Unbilled (kWh)</t>
  </si>
  <si>
    <t>GA final 
rate 
(paid to IESO)</t>
  </si>
  <si>
    <t>*Note:  Column D equals with Column I in Note 4 of GA Work Form.</t>
  </si>
  <si>
    <t>Column A: Wholesale kWh (purchased kWhs flowed into LH Distribution System) = Metered kWh + Actual System Loss for the year</t>
  </si>
  <si>
    <t>Note 2. Consumption Data Total Metered kWh excluding WMP (Item C)</t>
  </si>
  <si>
    <t>Actual System Loss</t>
  </si>
  <si>
    <t xml:space="preserve">Actual System Loss % </t>
  </si>
  <si>
    <t>Billed TLF (2013 COS approved)</t>
  </si>
  <si>
    <t>Difference</t>
  </si>
  <si>
    <t>Quantity variance results from billed TLF (approved in 2013 COS)  higher than actual system loss; adjusted in 2017 COS:</t>
  </si>
  <si>
    <t>2013 COS TLF 3.5% adjusted to 2017 COS TLF 3.15% = 0.35% reduction in TLF</t>
  </si>
  <si>
    <t xml:space="preserve">Note: The monthly unbilled quantities are accrued based on rolling forward totals of purchased and billed kWhs.  At year-end the rolling forward totals are updated </t>
  </si>
  <si>
    <t xml:space="preserve">to actual billed kWh.  The customer billings are analyzed during January and February of the following year and all billings related to the prior year consumption is summarized.  </t>
  </si>
  <si>
    <t xml:space="preserve">This is the value of the actual billings related to the prior year that is accrued for the year-end. Such adjustment happens only at year-end when the g/l is open longer and </t>
  </si>
  <si>
    <t>there is an opportunity to compare the true actual billings for the previous year to the accruals.</t>
  </si>
  <si>
    <t>Wholesale 
vs 
Retail 
kWh</t>
  </si>
  <si>
    <t>Class B 
Non-RPP consumption billed in month</t>
  </si>
  <si>
    <t>Variance
Class B
Non-RPP
kWh</t>
  </si>
  <si>
    <t>Variance
Class B
Non-RPP
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</si>
</sst>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164" formatCode="_(* #,##0_);_(* \(#,##0\);_(* &quot;-&quot;??_);_(@_)"/>
    <numFmt numFmtId="165" formatCode="_-* #,##0_-;\-* #,##0_-;_-* &quot;-&quot;??_-;_-@_-"/>
    <numFmt numFmtId="166" formatCode="0.0%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-* #,##0.00_-;\-* #,##0.00_-;_-* &quot;-&quot;??_-;_-@_-"/>
    <numFmt numFmtId="171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17" fontId="0" fillId="2" borderId="0" xfId="0" applyNumberFormat="1" applyFill="1"/>
    <xf numFmtId="164" fontId="0" fillId="2" borderId="0" xfId="0" applyNumberFormat="1" applyFill="1"/>
    <xf numFmtId="165" fontId="0" fillId="2" borderId="0" xfId="0" applyNumberFormat="1" applyFill="1"/>
    <xf numFmtId="166" fontId="0" fillId="2" borderId="0" xfId="1" applyNumberFormat="1" applyFont="1" applyFill="1" applyAlignment="1">
      <alignment horizontal="center"/>
    </xf>
    <xf numFmtId="164" fontId="2" fillId="4" borderId="0" xfId="0" applyNumberFormat="1" applyFont="1" applyFill="1"/>
    <xf numFmtId="167" fontId="2" fillId="4" borderId="0" xfId="2" applyNumberFormat="1" applyFont="1" applyFill="1"/>
    <xf numFmtId="168" fontId="2" fillId="5" borderId="0" xfId="2" applyNumberFormat="1" applyFont="1" applyFill="1"/>
    <xf numFmtId="164" fontId="2" fillId="3" borderId="1" xfId="0" applyNumberFormat="1" applyFont="1" applyFill="1" applyBorder="1"/>
    <xf numFmtId="0" fontId="0" fillId="0" borderId="0" xfId="0" applyAlignment="1">
      <alignment horizontal="center"/>
    </xf>
    <xf numFmtId="168" fontId="2" fillId="3" borderId="1" xfId="2" applyNumberFormat="1" applyFont="1" applyFill="1" applyBorder="1"/>
    <xf numFmtId="10" fontId="0" fillId="2" borderId="0" xfId="1" applyNumberFormat="1" applyFont="1" applyFill="1"/>
    <xf numFmtId="165" fontId="5" fillId="2" borderId="0" xfId="0" applyNumberFormat="1" applyFont="1" applyFill="1"/>
    <xf numFmtId="169" fontId="5" fillId="2" borderId="0" xfId="0" applyNumberFormat="1" applyFont="1" applyFill="1"/>
    <xf numFmtId="0" fontId="6" fillId="2" borderId="0" xfId="0" applyFont="1" applyFill="1"/>
    <xf numFmtId="164" fontId="0" fillId="2" borderId="3" xfId="0" applyNumberFormat="1" applyFill="1" applyBorder="1"/>
    <xf numFmtId="10" fontId="0" fillId="2" borderId="3" xfId="1" applyNumberFormat="1" applyFont="1" applyFill="1" applyBorder="1"/>
    <xf numFmtId="0" fontId="7" fillId="2" borderId="0" xfId="0" applyFont="1" applyFill="1"/>
    <xf numFmtId="0" fontId="8" fillId="2" borderId="0" xfId="0" applyFont="1" applyFill="1"/>
  </cellXfs>
  <cellStyles count="8">
    <cellStyle name="Comma 2" xfId="3"/>
    <cellStyle name="Currency 2" xfId="2"/>
    <cellStyle name="Currency 4 5" xfId="4"/>
    <cellStyle name="Normal" xfId="0" builtinId="0"/>
    <cellStyle name="Normal 10 6" xfId="5"/>
    <cellStyle name="Normal 2" xfId="6"/>
    <cellStyle name="Percent" xfId="1" builtinId="5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7"/>
  <sheetViews>
    <sheetView tabSelected="1" zoomScaleNormal="100" workbookViewId="0">
      <selection activeCell="A51" sqref="A51"/>
    </sheetView>
  </sheetViews>
  <sheetFormatPr defaultRowHeight="15" x14ac:dyDescent="0.25"/>
  <cols>
    <col min="2" max="5" width="17.7109375" customWidth="1"/>
    <col min="6" max="6" width="15.140625" customWidth="1"/>
    <col min="7" max="7" width="17.42578125" customWidth="1"/>
    <col min="8" max="8" width="14.85546875" customWidth="1"/>
    <col min="9" max="9" width="19.140625" customWidth="1"/>
    <col min="10" max="10" width="9.140625" style="2"/>
    <col min="11" max="11" width="17" style="2" customWidth="1"/>
    <col min="12" max="12" width="16.7109375" style="2" customWidth="1"/>
    <col min="13" max="72" width="9.140625" style="2"/>
  </cols>
  <sheetData>
    <row r="1" spans="1:9" s="2" customFormat="1" x14ac:dyDescent="0.25">
      <c r="A1" s="1" t="s">
        <v>0</v>
      </c>
    </row>
    <row r="2" spans="1:9" s="2" customFormat="1" x14ac:dyDescent="0.25"/>
    <row r="3" spans="1:9" x14ac:dyDescent="0.25">
      <c r="A3" s="3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 ht="77.25" customHeight="1" thickBot="1" x14ac:dyDescent="0.3">
      <c r="A4" s="4" t="s">
        <v>9</v>
      </c>
      <c r="B4" s="5" t="s">
        <v>10</v>
      </c>
      <c r="C4" s="5" t="s">
        <v>11</v>
      </c>
      <c r="D4" s="5" t="s">
        <v>27</v>
      </c>
      <c r="E4" s="6" t="s">
        <v>12</v>
      </c>
      <c r="F4" s="5" t="s">
        <v>28</v>
      </c>
      <c r="G4" s="5" t="s">
        <v>29</v>
      </c>
      <c r="H4" s="5" t="s">
        <v>13</v>
      </c>
      <c r="I4" s="5" t="s">
        <v>30</v>
      </c>
    </row>
    <row r="5" spans="1:9" x14ac:dyDescent="0.25">
      <c r="A5" s="7">
        <v>42370</v>
      </c>
      <c r="B5" s="8">
        <v>284288401.1815384</v>
      </c>
      <c r="C5" s="8">
        <v>285322195.9804424</v>
      </c>
      <c r="D5" s="8">
        <f>+B5-C5</f>
        <v>-1033794.7989040017</v>
      </c>
      <c r="E5" s="9">
        <v>127043318.82253845</v>
      </c>
      <c r="F5" s="10">
        <f>+E5/C5</f>
        <v>0.44526265608598747</v>
      </c>
      <c r="G5" s="11">
        <f>+D5*F5</f>
        <v>-460310.21800787508</v>
      </c>
      <c r="H5" s="12">
        <v>9.1789999999999997E-2</v>
      </c>
      <c r="I5" s="13">
        <f>+G5*H5</f>
        <v>-42251.874910942854</v>
      </c>
    </row>
    <row r="6" spans="1:9" x14ac:dyDescent="0.25">
      <c r="A6" s="7">
        <v>42401</v>
      </c>
      <c r="B6" s="8">
        <v>260206836.05153847</v>
      </c>
      <c r="C6" s="8">
        <v>260300958.17918646</v>
      </c>
      <c r="D6" s="8">
        <f>+B6-C6</f>
        <v>-94122.127647995949</v>
      </c>
      <c r="E6" s="9">
        <v>116601029.23743923</v>
      </c>
      <c r="F6" s="10">
        <f>+E6/C6</f>
        <v>0.44794698434099961</v>
      </c>
      <c r="G6" s="11">
        <f>+D6*F6</f>
        <v>-42161.723239678409</v>
      </c>
      <c r="H6" s="12">
        <v>9.851E-2</v>
      </c>
      <c r="I6" s="13">
        <f>+G6*H6</f>
        <v>-4153.3513563407205</v>
      </c>
    </row>
    <row r="7" spans="1:9" x14ac:dyDescent="0.25">
      <c r="A7" s="7">
        <v>42430</v>
      </c>
      <c r="B7" s="8">
        <v>259744950.18307692</v>
      </c>
      <c r="C7" s="8">
        <v>257964132.72609606</v>
      </c>
      <c r="D7" s="8">
        <f>+B7-C7</f>
        <v>1780817.4569808543</v>
      </c>
      <c r="E7" s="9">
        <v>116488293.22295251</v>
      </c>
      <c r="F7" s="10">
        <f>+E7/C7</f>
        <v>0.45156778964554234</v>
      </c>
      <c r="G7" s="11">
        <f>+D7*F7</f>
        <v>804159.80281104008</v>
      </c>
      <c r="H7" s="12">
        <v>0.1061</v>
      </c>
      <c r="I7" s="13">
        <f>+G7*H7</f>
        <v>85321.355078251348</v>
      </c>
    </row>
    <row r="8" spans="1:9" x14ac:dyDescent="0.25">
      <c r="A8" s="7">
        <v>42461</v>
      </c>
      <c r="B8" s="8">
        <v>243642397.68692306</v>
      </c>
      <c r="C8" s="8">
        <v>245142762.74594396</v>
      </c>
      <c r="D8" s="8">
        <f>+B8-C8</f>
        <v>-1500365.0590209067</v>
      </c>
      <c r="E8" s="9">
        <v>115669888.571806</v>
      </c>
      <c r="F8" s="10">
        <f>+E8/C8</f>
        <v>0.47184704649707154</v>
      </c>
      <c r="G8" s="11">
        <f>+D8*F8</f>
        <v>-707942.82176641922</v>
      </c>
      <c r="H8" s="12">
        <v>0.11132</v>
      </c>
      <c r="I8" s="13">
        <f>+G8*H8</f>
        <v>-78808.194919037793</v>
      </c>
    </row>
    <row r="9" spans="1:9" x14ac:dyDescent="0.25">
      <c r="A9" s="7">
        <v>42491</v>
      </c>
      <c r="B9" s="8">
        <v>254740741.33615384</v>
      </c>
      <c r="C9" s="8">
        <v>255006469.09998938</v>
      </c>
      <c r="D9" s="8">
        <f>+B9-C9</f>
        <v>-265727.76383554935</v>
      </c>
      <c r="E9" s="9">
        <v>120332039.21050003</v>
      </c>
      <c r="F9" s="10">
        <f>+E9/C9</f>
        <v>0.47187837875327471</v>
      </c>
      <c r="G9" s="11">
        <f>+D9*F9</f>
        <v>-125391.18638845209</v>
      </c>
      <c r="H9" s="12">
        <v>0.10749</v>
      </c>
      <c r="I9" s="13">
        <f>+G9*H9</f>
        <v>-13478.298624894715</v>
      </c>
    </row>
    <row r="10" spans="1:9" x14ac:dyDescent="0.25">
      <c r="A10" s="7">
        <v>42522</v>
      </c>
      <c r="B10" s="8">
        <v>277338997.10153848</v>
      </c>
      <c r="C10" s="8">
        <v>277250115.24028695</v>
      </c>
      <c r="D10" s="8">
        <f>+B10-C10</f>
        <v>88881.861251533031</v>
      </c>
      <c r="E10" s="9">
        <v>124150301.51014413</v>
      </c>
      <c r="F10" s="10">
        <f>+E10/C10</f>
        <v>0.44779170390081041</v>
      </c>
      <c r="G10" s="11">
        <f>+D10*F10</f>
        <v>39800.560095699395</v>
      </c>
      <c r="H10" s="12">
        <v>9.5449999999999993E-2</v>
      </c>
      <c r="I10" s="13">
        <f>+G10*H10</f>
        <v>3798.9634611345068</v>
      </c>
    </row>
    <row r="11" spans="1:9" x14ac:dyDescent="0.25">
      <c r="A11" s="7">
        <v>42552</v>
      </c>
      <c r="B11" s="8">
        <v>319936562.1415385</v>
      </c>
      <c r="C11" s="8">
        <v>320111203.73487186</v>
      </c>
      <c r="D11" s="8">
        <f>+B11-C11</f>
        <v>-174641.59333336353</v>
      </c>
      <c r="E11" s="9">
        <v>140621749.71305692</v>
      </c>
      <c r="F11" s="10">
        <f>+E11/C11</f>
        <v>0.43929030934364027</v>
      </c>
      <c r="G11" s="11">
        <f>+D11*F11</f>
        <v>-76718.359559679491</v>
      </c>
      <c r="H11" s="12">
        <v>8.3059999999999995E-2</v>
      </c>
      <c r="I11" s="13">
        <f>+G11*H11</f>
        <v>-6372.2269450269778</v>
      </c>
    </row>
    <row r="12" spans="1:9" x14ac:dyDescent="0.25">
      <c r="A12" s="7">
        <v>42583</v>
      </c>
      <c r="B12" s="8">
        <v>332506256.14538461</v>
      </c>
      <c r="C12" s="8">
        <v>332638838.75538468</v>
      </c>
      <c r="D12" s="8">
        <f>+B12-C12</f>
        <v>-132582.61000007391</v>
      </c>
      <c r="E12" s="9">
        <v>150805391.26664367</v>
      </c>
      <c r="F12" s="10">
        <f>+E12/C12</f>
        <v>0.45336074353464978</v>
      </c>
      <c r="G12" s="11">
        <f>+D12*F12</f>
        <v>-60107.750649398004</v>
      </c>
      <c r="H12" s="12">
        <v>7.1029999999999996E-2</v>
      </c>
      <c r="I12" s="13">
        <f>+G12*H12</f>
        <v>-4269.4535286267401</v>
      </c>
    </row>
    <row r="13" spans="1:9" x14ac:dyDescent="0.25">
      <c r="A13" s="7">
        <v>42614</v>
      </c>
      <c r="B13" s="8">
        <v>278729526.85461545</v>
      </c>
      <c r="C13" s="8">
        <v>278069666.16461551</v>
      </c>
      <c r="D13" s="8">
        <f>+B13-C13</f>
        <v>659860.68999993801</v>
      </c>
      <c r="E13" s="9">
        <v>130196323.1308189</v>
      </c>
      <c r="F13" s="10">
        <f>+E13/C13</f>
        <v>0.46821476404313545</v>
      </c>
      <c r="G13" s="11">
        <f>+D13*F13</f>
        <v>308956.51726966153</v>
      </c>
      <c r="H13" s="12">
        <v>9.5310000000000006E-2</v>
      </c>
      <c r="I13" s="13">
        <f>+G13*H13</f>
        <v>29446.645660971444</v>
      </c>
    </row>
    <row r="14" spans="1:9" x14ac:dyDescent="0.25">
      <c r="A14" s="7">
        <v>42644</v>
      </c>
      <c r="B14" s="8">
        <v>249175655.47076926</v>
      </c>
      <c r="C14" s="8">
        <v>248914966.29076922</v>
      </c>
      <c r="D14" s="8">
        <f>+B14-C14</f>
        <v>260689.18000003695</v>
      </c>
      <c r="E14" s="9">
        <v>120527075.03750283</v>
      </c>
      <c r="F14" s="10">
        <f>+E14/C14</f>
        <v>0.48420983612817203</v>
      </c>
      <c r="G14" s="11">
        <f>+D14*F14</f>
        <v>126228.26512820544</v>
      </c>
      <c r="H14" s="12">
        <v>0.11226</v>
      </c>
      <c r="I14" s="13">
        <f>+G14*H14</f>
        <v>14170.385043292343</v>
      </c>
    </row>
    <row r="15" spans="1:9" x14ac:dyDescent="0.25">
      <c r="A15" s="7">
        <v>42675</v>
      </c>
      <c r="B15" s="8">
        <v>246445086.66076925</v>
      </c>
      <c r="C15" s="8">
        <v>246823440.97076929</v>
      </c>
      <c r="D15" s="8">
        <f>+B15-C15</f>
        <v>-378354.31000003219</v>
      </c>
      <c r="E15" s="9">
        <v>117226604.91274352</v>
      </c>
      <c r="F15" s="10">
        <f>+E15/C15</f>
        <v>0.47494113383917369</v>
      </c>
      <c r="G15" s="11">
        <f>+D15*F15</f>
        <v>-179696.02498435351</v>
      </c>
      <c r="H15" s="12">
        <v>0.11108999999999999</v>
      </c>
      <c r="I15" s="13">
        <f>+G15*H15</f>
        <v>-19962.43141551183</v>
      </c>
    </row>
    <row r="16" spans="1:9" x14ac:dyDescent="0.25">
      <c r="A16" s="7">
        <v>42705</v>
      </c>
      <c r="B16" s="8">
        <v>273389158.88461536</v>
      </c>
      <c r="C16" s="8">
        <v>282347179.14461529</v>
      </c>
      <c r="D16" s="8">
        <f>+B16-C16</f>
        <v>-8958020.2599999309</v>
      </c>
      <c r="E16" s="9">
        <v>132786743.54461524</v>
      </c>
      <c r="F16" s="10">
        <f>+E16/C16</f>
        <v>0.47029598080950985</v>
      </c>
      <c r="G16" s="11">
        <f>+D16*F16</f>
        <v>-4212920.9242881276</v>
      </c>
      <c r="H16" s="12">
        <v>8.7080000000000005E-2</v>
      </c>
      <c r="I16" s="13">
        <f>+G16*H16</f>
        <v>-366861.15408701019</v>
      </c>
    </row>
    <row r="17" spans="1:9" x14ac:dyDescent="0.25">
      <c r="B17" s="14">
        <f>SUM(B5:B16)</f>
        <v>3280144569.6984615</v>
      </c>
      <c r="C17" s="14">
        <f>SUM(C5:C16)</f>
        <v>3289891929.0329714</v>
      </c>
      <c r="D17" s="14">
        <f>SUM(D5:D16)</f>
        <v>-9747359.3345094919</v>
      </c>
      <c r="E17" s="14">
        <f>SUM(E5:E16)</f>
        <v>1512448758.1807613</v>
      </c>
      <c r="F17" s="15"/>
      <c r="G17" s="14">
        <f>SUM(G5:G16)</f>
        <v>-4586103.8635793766</v>
      </c>
      <c r="I17" s="16">
        <f>SUM(I5:I16)</f>
        <v>-403419.63654374215</v>
      </c>
    </row>
    <row r="18" spans="1:9" x14ac:dyDescent="0.25">
      <c r="A18" s="2"/>
      <c r="B18" s="2"/>
      <c r="C18" s="2"/>
      <c r="D18" s="17">
        <f>+D17/B17</f>
        <v>-2.9716249169485696E-3</v>
      </c>
      <c r="E18" s="18"/>
      <c r="F18" s="2"/>
      <c r="G18" s="2"/>
      <c r="H18" s="2"/>
      <c r="I18" s="2"/>
    </row>
    <row r="19" spans="1:9" ht="5.25" customHeight="1" x14ac:dyDescent="0.25">
      <c r="A19" s="2"/>
      <c r="B19" s="2"/>
      <c r="C19" s="2"/>
      <c r="D19" s="17"/>
      <c r="E19" s="19"/>
      <c r="F19" s="2"/>
      <c r="G19" s="2"/>
      <c r="H19" s="2"/>
      <c r="I19" s="2"/>
    </row>
    <row r="20" spans="1:9" x14ac:dyDescent="0.25">
      <c r="A20" s="20" t="s">
        <v>14</v>
      </c>
      <c r="B20" s="2"/>
      <c r="C20" s="2"/>
      <c r="D20" s="17"/>
      <c r="E20" s="19"/>
      <c r="F20" s="2"/>
      <c r="G20" s="2"/>
      <c r="H20" s="2"/>
      <c r="I20" s="2"/>
    </row>
    <row r="21" spans="1:9" ht="6" customHeight="1" x14ac:dyDescent="0.25">
      <c r="A21" s="2"/>
      <c r="B21" s="2"/>
      <c r="C21" s="2"/>
      <c r="D21" s="17"/>
      <c r="E21" s="19"/>
      <c r="F21" s="2"/>
      <c r="G21" s="2"/>
      <c r="H21" s="2"/>
      <c r="I21" s="2"/>
    </row>
    <row r="22" spans="1:9" x14ac:dyDescent="0.25">
      <c r="A22" s="2" t="s">
        <v>15</v>
      </c>
      <c r="B22" s="2"/>
      <c r="C22" s="2"/>
      <c r="D22" s="17"/>
      <c r="E22" s="19"/>
      <c r="F22" s="2"/>
      <c r="G22" s="2"/>
      <c r="H22" s="2"/>
      <c r="I22" s="8">
        <f>+B17</f>
        <v>3280144569.6984615</v>
      </c>
    </row>
    <row r="23" spans="1:9" x14ac:dyDescent="0.25">
      <c r="A23" s="2" t="s">
        <v>16</v>
      </c>
      <c r="B23" s="2"/>
      <c r="C23" s="2"/>
      <c r="D23" s="17"/>
      <c r="E23" s="19"/>
      <c r="F23" s="2"/>
      <c r="G23" s="2"/>
      <c r="H23" s="2"/>
      <c r="I23" s="8">
        <v>3176444268.6150885</v>
      </c>
    </row>
    <row r="24" spans="1:9" x14ac:dyDescent="0.25">
      <c r="A24" s="2" t="s">
        <v>17</v>
      </c>
      <c r="B24" s="2"/>
      <c r="C24" s="2"/>
      <c r="D24" s="17"/>
      <c r="E24" s="19"/>
      <c r="F24" s="2"/>
      <c r="G24" s="2"/>
      <c r="H24" s="2"/>
      <c r="I24" s="21">
        <f>+I22-I23</f>
        <v>103700301.08337307</v>
      </c>
    </row>
    <row r="25" spans="1:9" x14ac:dyDescent="0.25">
      <c r="A25" s="2" t="s">
        <v>18</v>
      </c>
      <c r="B25" s="2"/>
      <c r="C25" s="2"/>
      <c r="D25" s="17"/>
      <c r="E25" s="19"/>
      <c r="F25" s="2"/>
      <c r="G25" s="2"/>
      <c r="H25" s="2"/>
      <c r="I25" s="17">
        <f>+I24/I22</f>
        <v>3.1614552005220328E-2</v>
      </c>
    </row>
    <row r="26" spans="1:9" x14ac:dyDescent="0.25">
      <c r="A26" s="2" t="s">
        <v>19</v>
      </c>
      <c r="B26" s="2"/>
      <c r="C26" s="2"/>
      <c r="D26" s="17"/>
      <c r="E26" s="19"/>
      <c r="F26" s="2"/>
      <c r="G26" s="2"/>
      <c r="H26" s="2"/>
      <c r="I26" s="17">
        <v>3.5000000000000003E-2</v>
      </c>
    </row>
    <row r="27" spans="1:9" x14ac:dyDescent="0.25">
      <c r="A27" s="2" t="s">
        <v>20</v>
      </c>
      <c r="B27" s="2"/>
      <c r="C27" s="2"/>
      <c r="D27" s="17"/>
      <c r="E27" s="19"/>
      <c r="F27" s="2"/>
      <c r="G27" s="2"/>
      <c r="H27" s="2"/>
      <c r="I27" s="22">
        <f>+I26-I25</f>
        <v>3.3854479947796751E-3</v>
      </c>
    </row>
    <row r="28" spans="1:9" x14ac:dyDescent="0.25">
      <c r="A28" s="2"/>
      <c r="B28" s="2"/>
      <c r="C28" s="2"/>
      <c r="D28" s="17"/>
      <c r="E28" s="19"/>
      <c r="F28" s="2"/>
      <c r="G28" s="2"/>
      <c r="H28" s="2"/>
      <c r="I28" s="2"/>
    </row>
    <row r="29" spans="1:9" s="2" customFormat="1" x14ac:dyDescent="0.25">
      <c r="A29" s="20" t="s">
        <v>21</v>
      </c>
      <c r="D29" s="17"/>
    </row>
    <row r="30" spans="1:9" s="2" customFormat="1" x14ac:dyDescent="0.25">
      <c r="A30" s="20" t="s">
        <v>22</v>
      </c>
      <c r="C30" s="23"/>
      <c r="D30" s="23"/>
      <c r="E30" s="23"/>
      <c r="F30" s="23"/>
      <c r="G30" s="23"/>
      <c r="H30" s="23"/>
      <c r="I30" s="23"/>
    </row>
    <row r="31" spans="1:9" s="2" customFormat="1" x14ac:dyDescent="0.25">
      <c r="A31" s="23"/>
      <c r="C31" s="23"/>
      <c r="D31" s="23"/>
      <c r="E31" s="23"/>
      <c r="F31" s="23"/>
      <c r="G31" s="23"/>
      <c r="H31" s="23"/>
      <c r="I31" s="23"/>
    </row>
    <row r="32" spans="1:9" s="2" customFormat="1" x14ac:dyDescent="0.25">
      <c r="A32" s="24" t="s">
        <v>23</v>
      </c>
      <c r="C32" s="23"/>
      <c r="D32" s="23"/>
      <c r="E32" s="23"/>
      <c r="F32" s="23"/>
      <c r="G32" s="23"/>
      <c r="H32" s="23"/>
      <c r="I32" s="23"/>
    </row>
    <row r="33" spans="1:9" s="2" customFormat="1" x14ac:dyDescent="0.25">
      <c r="A33" s="24" t="s">
        <v>24</v>
      </c>
      <c r="C33" s="23"/>
      <c r="D33" s="23"/>
      <c r="E33" s="23"/>
      <c r="F33" s="23"/>
      <c r="G33" s="23"/>
      <c r="H33" s="23"/>
      <c r="I33" s="23"/>
    </row>
    <row r="34" spans="1:9" s="2" customFormat="1" x14ac:dyDescent="0.25">
      <c r="A34" s="24" t="s">
        <v>25</v>
      </c>
      <c r="C34" s="23"/>
      <c r="D34" s="23"/>
      <c r="E34" s="23"/>
      <c r="F34" s="23"/>
      <c r="G34" s="23"/>
      <c r="H34" s="23"/>
      <c r="I34" s="23"/>
    </row>
    <row r="35" spans="1:9" s="2" customFormat="1" x14ac:dyDescent="0.25">
      <c r="A35" s="24" t="s">
        <v>26</v>
      </c>
    </row>
    <row r="36" spans="1:9" s="2" customFormat="1" x14ac:dyDescent="0.25"/>
    <row r="37" spans="1:9" s="2" customFormat="1" x14ac:dyDescent="0.25"/>
    <row r="38" spans="1:9" s="2" customFormat="1" x14ac:dyDescent="0.25"/>
    <row r="39" spans="1:9" s="2" customFormat="1" x14ac:dyDescent="0.25"/>
    <row r="40" spans="1:9" s="2" customFormat="1" x14ac:dyDescent="0.25"/>
    <row r="41" spans="1:9" s="2" customFormat="1" x14ac:dyDescent="0.25"/>
    <row r="42" spans="1:9" s="2" customFormat="1" x14ac:dyDescent="0.25"/>
    <row r="43" spans="1:9" s="2" customFormat="1" x14ac:dyDescent="0.25"/>
    <row r="44" spans="1:9" s="2" customFormat="1" x14ac:dyDescent="0.25"/>
    <row r="45" spans="1:9" s="2" customFormat="1" x14ac:dyDescent="0.25"/>
    <row r="46" spans="1:9" s="2" customFormat="1" x14ac:dyDescent="0.25"/>
    <row r="47" spans="1:9" s="2" customFormat="1" x14ac:dyDescent="0.25"/>
    <row r="48" spans="1:9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</sheetData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Note5 Item7</vt:lpstr>
      <vt:lpstr>'Note5 Item7'!Print_Area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Nagy, Judith</dc:creator>
  <cp:lastModifiedBy>Nagy, Judith</cp:lastModifiedBy>
  <dcterms:created xsi:type="dcterms:W3CDTF">2017-11-09T20:39:37Z</dcterms:created>
  <dcterms:modified xsi:type="dcterms:W3CDTF">2017-11-09T20:47:18Z</dcterms:modified>
</cp:coreProperties>
</file>