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0" yWindow="30" windowWidth="12240" windowHeight="9930"/>
  </bookViews>
  <sheets>
    <sheet name="I-24-AMPCO-23-1" sheetId="2" r:id="rId1"/>
  </sheets>
  <definedNames>
    <definedName name="_xlnm.Print_Area" localSheetId="0">'I-24-AMPCO-23-1'!$A$1:$R$65</definedName>
    <definedName name="_xlnm.Print_Titles" localSheetId="0">'I-24-AMPCO-23-1'!$1:$8</definedName>
  </definedNames>
  <calcPr calcId="145621"/>
</workbook>
</file>

<file path=xl/calcChain.xml><?xml version="1.0" encoding="utf-8"?>
<calcChain xmlns="http://schemas.openxmlformats.org/spreadsheetml/2006/main">
  <c r="K42" i="2" l="1"/>
  <c r="K48" i="2"/>
  <c r="K51" i="2"/>
  <c r="K52" i="2"/>
  <c r="O53" i="2" l="1"/>
  <c r="O51" i="2"/>
  <c r="O48" i="2"/>
  <c r="O42" i="2"/>
  <c r="G52" i="2"/>
  <c r="G51" i="2"/>
  <c r="G48" i="2"/>
  <c r="G42" i="2"/>
  <c r="P34" i="2" l="1"/>
  <c r="Q34" i="2"/>
  <c r="R34" i="2"/>
  <c r="P25" i="2"/>
  <c r="Q25" i="2"/>
  <c r="R25" i="2"/>
</calcChain>
</file>

<file path=xl/sharedStrings.xml><?xml version="1.0" encoding="utf-8"?>
<sst xmlns="http://schemas.openxmlformats.org/spreadsheetml/2006/main" count="588" uniqueCount="74">
  <si>
    <t>Asset Category</t>
  </si>
  <si>
    <t>Population</t>
  </si>
  <si>
    <t>In Service</t>
  </si>
  <si>
    <t>Spares</t>
  </si>
  <si>
    <t>Circuit Breakers</t>
  </si>
  <si>
    <t>All</t>
  </si>
  <si>
    <t>Pole Mounted Transformers</t>
  </si>
  <si>
    <t>Pad Mounted Transformers</t>
  </si>
  <si>
    <t>Poles</t>
  </si>
  <si>
    <t>Wood</t>
  </si>
  <si>
    <t>Concrete</t>
  </si>
  <si>
    <t>Station Transformers</t>
  </si>
  <si>
    <t>Regulators</t>
  </si>
  <si>
    <t>Reclosers</t>
  </si>
  <si>
    <t>Oil</t>
  </si>
  <si>
    <t>Vaccum</t>
  </si>
  <si>
    <t>Metalclad</t>
  </si>
  <si>
    <t>Switches</t>
  </si>
  <si>
    <t>Fuses</t>
  </si>
  <si>
    <t>Mobile Unit Substations</t>
  </si>
  <si>
    <t>Station Service Transformers</t>
  </si>
  <si>
    <t>Insulators</t>
  </si>
  <si>
    <t>Protection Relays</t>
  </si>
  <si>
    <t>Steel</t>
  </si>
  <si>
    <t>Composite</t>
  </si>
  <si>
    <t>Submersible transformers</t>
  </si>
  <si>
    <t>Transclosures and Pole-Trans Transformer</t>
  </si>
  <si>
    <t>Overhead</t>
  </si>
  <si>
    <t>Underground</t>
  </si>
  <si>
    <t>Conductor</t>
  </si>
  <si>
    <t>AMI</t>
  </si>
  <si>
    <t>Retails Meters</t>
  </si>
  <si>
    <t>Collectors</t>
  </si>
  <si>
    <t>Repeaters</t>
  </si>
  <si>
    <t>Hydraulic</t>
  </si>
  <si>
    <t>Electronic</t>
  </si>
  <si>
    <t>Capacitor Banks</t>
  </si>
  <si>
    <t>Condition</t>
  </si>
  <si>
    <t>Medium Risk</t>
  </si>
  <si>
    <t>Low Risk</t>
  </si>
  <si>
    <t>Ref: B1-1-1 Section 2.3</t>
  </si>
  <si>
    <t xml:space="preserve">Poor </t>
  </si>
  <si>
    <t>Fair</t>
  </si>
  <si>
    <t>Good</t>
  </si>
  <si>
    <t>High Risk</t>
  </si>
  <si>
    <t>Red Pine Wood</t>
  </si>
  <si>
    <t>Rights of Way</t>
  </si>
  <si>
    <t>Line Transformers</t>
  </si>
  <si>
    <t># asset units</t>
  </si>
  <si>
    <t>Air Break &amp; Load Break - 3 Phase</t>
  </si>
  <si>
    <t>IEDs</t>
  </si>
  <si>
    <t>Station Structures</t>
  </si>
  <si>
    <t>Fences</t>
  </si>
  <si>
    <t>Station Grounding Systems</t>
  </si>
  <si>
    <t>Bus Work</t>
  </si>
  <si>
    <t>Spill Containment Systems</t>
  </si>
  <si>
    <t>MUS Structures</t>
  </si>
  <si>
    <t>Submarine Cables</t>
  </si>
  <si>
    <t>Asset Condition</t>
  </si>
  <si>
    <t>2014 Condition</t>
  </si>
  <si>
    <t>2015 Condition</t>
  </si>
  <si>
    <t>2016 Condition</t>
  </si>
  <si>
    <t>2017 Condition</t>
  </si>
  <si>
    <t>D24-AMPCO-23</t>
  </si>
  <si>
    <t>NA</t>
  </si>
  <si>
    <t>N/A</t>
  </si>
  <si>
    <t>Note 1</t>
  </si>
  <si>
    <t>Note 2</t>
  </si>
  <si>
    <t>Note 3</t>
  </si>
  <si>
    <t>Condition algorithms were not refined until 2017</t>
  </si>
  <si>
    <t>This implies that there is no condition algorithm for this asset class, however defect and/or testing data exists</t>
  </si>
  <si>
    <t>Assumed this refers to line reclosers</t>
  </si>
  <si>
    <t>Condition algorithms have not been developed to this level of granularity for this asset sub-type.</t>
  </si>
  <si>
    <r>
      <t>Reclosers</t>
    </r>
    <r>
      <rPr>
        <sz val="10"/>
        <color rgb="FFFF0000"/>
        <rFont val="Arial"/>
        <family val="2"/>
      </rPr>
      <t xml:space="preserve"> 
</t>
    </r>
    <r>
      <rPr>
        <b/>
        <sz val="10"/>
        <color rgb="FFFF0000"/>
        <rFont val="Arial"/>
        <family val="2"/>
      </rPr>
      <t>(Note 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</si>
</sst>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104">
    <xf numFmtId="0" fontId="0" fillId="0" borderId="0" xfId="0"/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3" fillId="0" borderId="14" xfId="0" applyFont="1" applyBorder="1" applyAlignment="1">
      <alignment horizontal="left" vertical="center" wrapText="1"/>
    </xf>
    <xf numFmtId="0" fontId="0" fillId="0" borderId="14" xfId="0" applyBorder="1"/>
    <xf numFmtId="0" fontId="3" fillId="0" borderId="14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4" fillId="0" borderId="0" xfId="0" applyFont="1"/>
    <xf numFmtId="9" fontId="2" fillId="0" borderId="12" xfId="1" applyFont="1" applyFill="1" applyBorder="1" applyAlignment="1">
      <alignment horizontal="center" vertical="center" wrapText="1"/>
    </xf>
    <xf numFmtId="9" fontId="2" fillId="0" borderId="9" xfId="1" applyFont="1" applyFill="1" applyBorder="1" applyAlignment="1">
      <alignment horizontal="center" vertical="center" wrapText="1"/>
    </xf>
    <xf numFmtId="9" fontId="3" fillId="0" borderId="12" xfId="1" applyFont="1" applyBorder="1" applyAlignment="1">
      <alignment horizontal="center" vertical="center" wrapText="1"/>
    </xf>
    <xf numFmtId="9" fontId="3" fillId="0" borderId="9" xfId="1" applyFont="1" applyBorder="1" applyAlignment="1">
      <alignment horizontal="center" vertical="center" wrapText="1"/>
    </xf>
    <xf numFmtId="9" fontId="3" fillId="0" borderId="11" xfId="1" applyNumberFormat="1" applyFont="1" applyBorder="1" applyAlignment="1">
      <alignment horizontal="center" vertical="center" wrapText="1"/>
    </xf>
    <xf numFmtId="9" fontId="3" fillId="0" borderId="9" xfId="1" applyNumberFormat="1" applyFont="1" applyBorder="1" applyAlignment="1">
      <alignment horizontal="center" vertical="center" wrapText="1"/>
    </xf>
    <xf numFmtId="9" fontId="3" fillId="0" borderId="12" xfId="1" applyNumberFormat="1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9" fontId="3" fillId="2" borderId="11" xfId="1" applyNumberFormat="1" applyFont="1" applyFill="1" applyBorder="1" applyAlignment="1">
      <alignment horizontal="center" vertical="center" wrapText="1"/>
    </xf>
    <xf numFmtId="9" fontId="3" fillId="2" borderId="12" xfId="1" applyNumberFormat="1" applyFont="1" applyFill="1" applyBorder="1" applyAlignment="1">
      <alignment horizontal="center" vertical="center" wrapText="1"/>
    </xf>
    <xf numFmtId="9" fontId="3" fillId="2" borderId="9" xfId="1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9" fontId="3" fillId="0" borderId="11" xfId="1" applyNumberFormat="1" applyFont="1" applyFill="1" applyBorder="1" applyAlignment="1">
      <alignment horizontal="center" vertical="center" wrapText="1"/>
    </xf>
    <xf numFmtId="9" fontId="3" fillId="0" borderId="12" xfId="0" applyNumberFormat="1" applyFont="1" applyFill="1" applyBorder="1" applyAlignment="1">
      <alignment horizontal="center" vertical="center" wrapText="1"/>
    </xf>
    <xf numFmtId="9" fontId="3" fillId="0" borderId="12" xfId="1" applyNumberFormat="1" applyFont="1" applyFill="1" applyBorder="1" applyAlignment="1">
      <alignment horizontal="center" vertical="center" wrapText="1"/>
    </xf>
    <xf numFmtId="9" fontId="3" fillId="0" borderId="9" xfId="1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3" borderId="11" xfId="1" applyNumberFormat="1" applyFont="1" applyFill="1" applyBorder="1" applyAlignment="1">
      <alignment horizontal="center" vertical="center" wrapText="1"/>
    </xf>
    <xf numFmtId="9" fontId="3" fillId="3" borderId="11" xfId="1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8" fillId="4" borderId="11" xfId="1" applyNumberFormat="1" applyFont="1" applyFill="1" applyBorder="1" applyAlignment="1">
      <alignment horizontal="center" vertical="center" wrapText="1"/>
    </xf>
    <xf numFmtId="3" fontId="2" fillId="0" borderId="12" xfId="2" applyNumberFormat="1" applyFont="1" applyFill="1" applyBorder="1" applyAlignment="1">
      <alignment horizontal="center" vertical="center" wrapText="1"/>
    </xf>
    <xf numFmtId="3" fontId="3" fillId="0" borderId="12" xfId="2" applyNumberFormat="1" applyFont="1" applyBorder="1" applyAlignment="1">
      <alignment horizontal="center" vertical="center" wrapText="1"/>
    </xf>
    <xf numFmtId="37" fontId="2" fillId="0" borderId="12" xfId="2" applyNumberFormat="1" applyFont="1" applyFill="1" applyBorder="1" applyAlignment="1">
      <alignment horizontal="center" vertical="center" wrapText="1"/>
    </xf>
    <xf numFmtId="37" fontId="3" fillId="0" borderId="12" xfId="2" applyNumberFormat="1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9" fontId="7" fillId="2" borderId="12" xfId="0" applyNumberFormat="1" applyFont="1" applyFill="1" applyBorder="1" applyAlignment="1">
      <alignment horizontal="center" vertical="center" wrapText="1"/>
    </xf>
    <xf numFmtId="9" fontId="3" fillId="3" borderId="12" xfId="1" applyNumberFormat="1" applyFont="1" applyFill="1" applyBorder="1" applyAlignment="1">
      <alignment horizontal="center" vertical="center" wrapText="1"/>
    </xf>
    <xf numFmtId="0" fontId="3" fillId="3" borderId="12" xfId="1" applyNumberFormat="1" applyFont="1" applyFill="1" applyBorder="1" applyAlignment="1">
      <alignment horizontal="center" vertical="center" wrapText="1"/>
    </xf>
    <xf numFmtId="0" fontId="8" fillId="4" borderId="12" xfId="1" applyNumberFormat="1" applyFont="1" applyFill="1" applyBorder="1" applyAlignment="1">
      <alignment horizontal="center" vertical="center" wrapText="1"/>
    </xf>
    <xf numFmtId="9" fontId="3" fillId="3" borderId="16" xfId="1" applyNumberFormat="1" applyFont="1" applyFill="1" applyBorder="1" applyAlignment="1">
      <alignment horizontal="center" vertical="center" wrapText="1"/>
    </xf>
    <xf numFmtId="9" fontId="3" fillId="0" borderId="11" xfId="0" applyNumberFormat="1" applyFont="1" applyFill="1" applyBorder="1" applyAlignment="1">
      <alignment horizontal="center" vertical="center" wrapText="1"/>
    </xf>
    <xf numFmtId="9" fontId="3" fillId="0" borderId="9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9" fontId="7" fillId="2" borderId="11" xfId="0" applyNumberFormat="1" applyFont="1" applyFill="1" applyBorder="1" applyAlignment="1">
      <alignment horizontal="center" vertical="center" wrapText="1"/>
    </xf>
    <xf numFmtId="9" fontId="7" fillId="2" borderId="9" xfId="0" applyNumberFormat="1" applyFont="1" applyFill="1" applyBorder="1" applyAlignment="1">
      <alignment horizontal="center" vertical="center" wrapText="1"/>
    </xf>
    <xf numFmtId="9" fontId="3" fillId="0" borderId="16" xfId="1" applyNumberFormat="1" applyFont="1" applyBorder="1" applyAlignment="1">
      <alignment horizontal="center" vertical="center" wrapText="1"/>
    </xf>
    <xf numFmtId="0" fontId="3" fillId="3" borderId="16" xfId="1" applyNumberFormat="1" applyFont="1" applyFill="1" applyBorder="1" applyAlignment="1">
      <alignment horizontal="center" vertical="center" wrapText="1"/>
    </xf>
    <xf numFmtId="0" fontId="8" fillId="4" borderId="16" xfId="1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9" fontId="3" fillId="3" borderId="10" xfId="1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10" xfId="1" applyNumberFormat="1" applyFont="1" applyFill="1" applyBorder="1" applyAlignment="1">
      <alignment horizontal="center" vertical="center" wrapText="1"/>
    </xf>
    <xf numFmtId="0" fontId="12" fillId="4" borderId="10" xfId="1" applyNumberFormat="1" applyFont="1" applyFill="1" applyBorder="1" applyAlignment="1">
      <alignment horizontal="center" vertical="center" wrapText="1"/>
    </xf>
    <xf numFmtId="3" fontId="2" fillId="0" borderId="10" xfId="2" applyNumberFormat="1" applyFont="1" applyFill="1" applyBorder="1" applyAlignment="1">
      <alignment horizontal="center" vertical="center" wrapText="1"/>
    </xf>
    <xf numFmtId="3" fontId="3" fillId="0" borderId="10" xfId="2" applyNumberFormat="1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4" borderId="20" xfId="1" applyNumberFormat="1" applyFont="1" applyFill="1" applyBorder="1" applyAlignment="1">
      <alignment horizontal="center" vertical="center" wrapText="1"/>
    </xf>
    <xf numFmtId="9" fontId="2" fillId="0" borderId="16" xfId="1" applyFont="1" applyFill="1" applyBorder="1" applyAlignment="1">
      <alignment horizontal="center" vertical="center" wrapText="1"/>
    </xf>
    <xf numFmtId="9" fontId="3" fillId="0" borderId="16" xfId="1" applyFont="1" applyBorder="1" applyAlignment="1">
      <alignment horizontal="center" vertical="center" wrapText="1"/>
    </xf>
    <xf numFmtId="9" fontId="2" fillId="0" borderId="20" xfId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37" fontId="3" fillId="0" borderId="2" xfId="2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" fontId="3" fillId="0" borderId="2" xfId="2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37" fontId="3" fillId="0" borderId="19" xfId="2" applyNumberFormat="1" applyFont="1" applyBorder="1" applyAlignment="1">
      <alignment horizontal="center" vertical="center" wrapText="1"/>
    </xf>
    <xf numFmtId="37" fontId="3" fillId="0" borderId="10" xfId="2" applyNumberFormat="1" applyFont="1" applyBorder="1" applyAlignment="1">
      <alignment horizontal="center" vertical="center" wrapText="1"/>
    </xf>
    <xf numFmtId="0" fontId="0" fillId="3" borderId="22" xfId="0" applyFill="1" applyBorder="1"/>
    <xf numFmtId="0" fontId="6" fillId="4" borderId="22" xfId="0" applyFont="1" applyFill="1" applyBorder="1"/>
    <xf numFmtId="0" fontId="9" fillId="0" borderId="22" xfId="0" applyFont="1" applyBorder="1"/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</cellXfs>
  <cellStyles count="4">
    <cellStyle name="Comma" xfId="2" builtinId="3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5"/>
  <sheetViews>
    <sheetView tabSelected="1" zoomScale="75" zoomScaleNormal="75" workbookViewId="0">
      <pane xSplit="2" ySplit="8" topLeftCell="C54" activePane="bottomRight" state="frozen"/>
      <selection pane="topRight" activeCell="C1" sqref="C1"/>
      <selection pane="bottomLeft" activeCell="A9" sqref="A9"/>
      <selection pane="bottomRight" activeCell="O65" sqref="O65"/>
    </sheetView>
  </sheetViews>
  <sheetFormatPr defaultRowHeight="15" x14ac:dyDescent="0.25"/>
  <cols>
    <col min="1" max="1" width="17.5703125" customWidth="1"/>
    <col min="2" max="2" width="14.5703125" style="3" customWidth="1"/>
    <col min="3" max="3" width="13.140625" bestFit="1" customWidth="1"/>
    <col min="4" max="4" width="10.42578125" bestFit="1" customWidth="1"/>
    <col min="5" max="5" width="11.42578125" bestFit="1" customWidth="1"/>
    <col min="6" max="6" width="13" bestFit="1" customWidth="1"/>
    <col min="7" max="7" width="13.28515625" bestFit="1" customWidth="1"/>
    <col min="8" max="8" width="10.28515625" bestFit="1" customWidth="1"/>
    <col min="9" max="9" width="11.28515625" bestFit="1" customWidth="1"/>
    <col min="10" max="10" width="12.85546875" bestFit="1" customWidth="1"/>
    <col min="11" max="11" width="13.140625" bestFit="1" customWidth="1"/>
    <col min="12" max="12" width="10.5703125" customWidth="1"/>
    <col min="13" max="13" width="10.140625" customWidth="1"/>
    <col min="14" max="14" width="12.5703125" customWidth="1"/>
    <col min="15" max="15" width="13.28515625" bestFit="1" customWidth="1"/>
    <col min="16" max="17" width="10.7109375" customWidth="1"/>
    <col min="18" max="18" width="10.5703125" customWidth="1"/>
  </cols>
  <sheetData>
    <row r="1" spans="1:18" x14ac:dyDescent="0.25">
      <c r="A1" t="s">
        <v>63</v>
      </c>
    </row>
    <row r="2" spans="1:18" x14ac:dyDescent="0.25">
      <c r="A2" t="s">
        <v>40</v>
      </c>
    </row>
    <row r="4" spans="1:18" x14ac:dyDescent="0.25">
      <c r="A4" s="8" t="s">
        <v>58</v>
      </c>
    </row>
    <row r="5" spans="1:18" ht="15.75" thickBot="1" x14ac:dyDescent="0.3"/>
    <row r="6" spans="1:18" ht="15.75" customHeight="1" thickBot="1" x14ac:dyDescent="0.3">
      <c r="C6" s="74" t="s">
        <v>48</v>
      </c>
      <c r="D6" s="75"/>
      <c r="E6" s="75"/>
      <c r="F6" s="76"/>
      <c r="G6" s="74" t="s">
        <v>48</v>
      </c>
      <c r="H6" s="75"/>
      <c r="I6" s="75"/>
      <c r="J6" s="76"/>
      <c r="K6" s="74" t="s">
        <v>48</v>
      </c>
      <c r="L6" s="75"/>
      <c r="M6" s="75"/>
      <c r="N6" s="76"/>
      <c r="O6" s="74" t="s">
        <v>48</v>
      </c>
      <c r="P6" s="75"/>
      <c r="Q6" s="75"/>
      <c r="R6" s="76"/>
    </row>
    <row r="7" spans="1:18" ht="15.75" customHeight="1" thickBot="1" x14ac:dyDescent="0.3">
      <c r="A7" s="90" t="s">
        <v>0</v>
      </c>
      <c r="B7" s="91"/>
      <c r="C7" s="94" t="s">
        <v>1</v>
      </c>
      <c r="D7" s="79" t="s">
        <v>59</v>
      </c>
      <c r="E7" s="80"/>
      <c r="F7" s="82"/>
      <c r="G7" s="77" t="s">
        <v>1</v>
      </c>
      <c r="H7" s="79" t="s">
        <v>60</v>
      </c>
      <c r="I7" s="80"/>
      <c r="J7" s="82"/>
      <c r="K7" s="77" t="s">
        <v>1</v>
      </c>
      <c r="L7" s="79" t="s">
        <v>61</v>
      </c>
      <c r="M7" s="80"/>
      <c r="N7" s="82"/>
      <c r="O7" s="77" t="s">
        <v>1</v>
      </c>
      <c r="P7" s="79" t="s">
        <v>62</v>
      </c>
      <c r="Q7" s="80"/>
      <c r="R7" s="81"/>
    </row>
    <row r="8" spans="1:18" ht="24" customHeight="1" thickBot="1" x14ac:dyDescent="0.3">
      <c r="A8" s="92"/>
      <c r="B8" s="93"/>
      <c r="C8" s="95"/>
      <c r="D8" s="7" t="s">
        <v>44</v>
      </c>
      <c r="E8" s="25" t="s">
        <v>38</v>
      </c>
      <c r="F8" s="27" t="s">
        <v>39</v>
      </c>
      <c r="G8" s="78"/>
      <c r="H8" s="7" t="s">
        <v>44</v>
      </c>
      <c r="I8" s="25" t="s">
        <v>38</v>
      </c>
      <c r="J8" s="27" t="s">
        <v>39</v>
      </c>
      <c r="K8" s="78"/>
      <c r="L8" s="7" t="s">
        <v>44</v>
      </c>
      <c r="M8" s="25" t="s">
        <v>38</v>
      </c>
      <c r="N8" s="27" t="s">
        <v>39</v>
      </c>
      <c r="O8" s="78"/>
      <c r="P8" s="25" t="s">
        <v>44</v>
      </c>
      <c r="Q8" s="25" t="s">
        <v>38</v>
      </c>
      <c r="R8" s="25" t="s">
        <v>39</v>
      </c>
    </row>
    <row r="9" spans="1:18" ht="15.75" thickBot="1" x14ac:dyDescent="0.3">
      <c r="A9" s="87" t="s">
        <v>11</v>
      </c>
      <c r="B9" s="51" t="s">
        <v>5</v>
      </c>
      <c r="C9" s="54" t="s">
        <v>65</v>
      </c>
      <c r="D9" s="29" t="s">
        <v>65</v>
      </c>
      <c r="E9" s="29" t="s">
        <v>65</v>
      </c>
      <c r="F9" s="41" t="s">
        <v>65</v>
      </c>
      <c r="G9" s="38" t="s">
        <v>65</v>
      </c>
      <c r="H9" s="29" t="s">
        <v>65</v>
      </c>
      <c r="I9" s="29" t="s">
        <v>65</v>
      </c>
      <c r="J9" s="41" t="s">
        <v>65</v>
      </c>
      <c r="K9" s="38" t="s">
        <v>65</v>
      </c>
      <c r="L9" s="29" t="s">
        <v>65</v>
      </c>
      <c r="M9" s="29" t="s">
        <v>65</v>
      </c>
      <c r="N9" s="41" t="s">
        <v>65</v>
      </c>
      <c r="O9" s="38" t="s">
        <v>65</v>
      </c>
      <c r="P9" s="29" t="s">
        <v>65</v>
      </c>
      <c r="Q9" s="29" t="s">
        <v>65</v>
      </c>
      <c r="R9" s="29" t="s">
        <v>65</v>
      </c>
    </row>
    <row r="10" spans="1:18" ht="15.75" thickBot="1" x14ac:dyDescent="0.3">
      <c r="A10" s="88"/>
      <c r="B10" s="51" t="s">
        <v>2</v>
      </c>
      <c r="C10" s="55">
        <v>1211</v>
      </c>
      <c r="D10" s="21">
        <v>0.22</v>
      </c>
      <c r="E10" s="23">
        <v>0.21</v>
      </c>
      <c r="F10" s="24">
        <v>0.56999999999999995</v>
      </c>
      <c r="G10" s="20">
        <v>1215</v>
      </c>
      <c r="H10" s="21">
        <v>0.21</v>
      </c>
      <c r="I10" s="23">
        <v>0.15</v>
      </c>
      <c r="J10" s="24">
        <v>0.64</v>
      </c>
      <c r="K10" s="20">
        <v>1222</v>
      </c>
      <c r="L10" s="22">
        <v>0.23</v>
      </c>
      <c r="M10" s="22">
        <v>0.17</v>
      </c>
      <c r="N10" s="43">
        <v>0.6</v>
      </c>
      <c r="O10" s="20">
        <v>1226</v>
      </c>
      <c r="P10" s="22">
        <v>0.24</v>
      </c>
      <c r="Q10" s="22">
        <v>0.17</v>
      </c>
      <c r="R10" s="22">
        <v>0.59</v>
      </c>
    </row>
    <row r="11" spans="1:18" ht="15.75" thickBot="1" x14ac:dyDescent="0.3">
      <c r="A11" s="89"/>
      <c r="B11" s="51" t="s">
        <v>3</v>
      </c>
      <c r="C11" s="54" t="s">
        <v>65</v>
      </c>
      <c r="D11" s="29" t="s">
        <v>65</v>
      </c>
      <c r="E11" s="29" t="s">
        <v>65</v>
      </c>
      <c r="F11" s="41" t="s">
        <v>65</v>
      </c>
      <c r="G11" s="38" t="s">
        <v>65</v>
      </c>
      <c r="H11" s="29" t="s">
        <v>65</v>
      </c>
      <c r="I11" s="29" t="s">
        <v>65</v>
      </c>
      <c r="J11" s="41" t="s">
        <v>65</v>
      </c>
      <c r="K11" s="38" t="s">
        <v>65</v>
      </c>
      <c r="L11" s="29" t="s">
        <v>65</v>
      </c>
      <c r="M11" s="29" t="s">
        <v>65</v>
      </c>
      <c r="N11" s="41" t="s">
        <v>65</v>
      </c>
      <c r="O11" s="38" t="s">
        <v>65</v>
      </c>
      <c r="P11" s="29" t="s">
        <v>65</v>
      </c>
      <c r="Q11" s="29" t="s">
        <v>65</v>
      </c>
      <c r="R11" s="29" t="s">
        <v>65</v>
      </c>
    </row>
    <row r="12" spans="1:18" ht="26.25" thickBot="1" x14ac:dyDescent="0.3">
      <c r="A12" s="65" t="s">
        <v>19</v>
      </c>
      <c r="B12" s="51"/>
      <c r="C12" s="56">
        <v>30</v>
      </c>
      <c r="D12" s="42">
        <v>0.16666666666666666</v>
      </c>
      <c r="E12" s="22">
        <v>0.26666666666666666</v>
      </c>
      <c r="F12" s="43">
        <v>0.6</v>
      </c>
      <c r="G12" s="20">
        <v>30</v>
      </c>
      <c r="H12" s="42">
        <v>0.16666666666666666</v>
      </c>
      <c r="I12" s="22">
        <v>0.3</v>
      </c>
      <c r="J12" s="43">
        <v>0.56666666666666665</v>
      </c>
      <c r="K12" s="20">
        <v>30</v>
      </c>
      <c r="L12" s="22">
        <v>0.43333333333333335</v>
      </c>
      <c r="M12" s="22">
        <v>0.1</v>
      </c>
      <c r="N12" s="43">
        <v>0.5</v>
      </c>
      <c r="O12" s="20">
        <v>31</v>
      </c>
      <c r="P12" s="22">
        <v>0.4838709677419355</v>
      </c>
      <c r="Q12" s="22">
        <v>6.4516129032258063E-2</v>
      </c>
      <c r="R12" s="22">
        <v>0.45161290322580644</v>
      </c>
    </row>
    <row r="13" spans="1:18" ht="15.75" customHeight="1" thickBot="1" x14ac:dyDescent="0.3">
      <c r="A13" s="90" t="s">
        <v>0</v>
      </c>
      <c r="B13" s="91"/>
      <c r="C13" s="94" t="s">
        <v>1</v>
      </c>
      <c r="D13" s="79" t="s">
        <v>37</v>
      </c>
      <c r="E13" s="80"/>
      <c r="F13" s="82"/>
      <c r="G13" s="77" t="s">
        <v>1</v>
      </c>
      <c r="H13" s="79" t="s">
        <v>37</v>
      </c>
      <c r="I13" s="80"/>
      <c r="J13" s="82"/>
      <c r="K13" s="77" t="s">
        <v>1</v>
      </c>
      <c r="L13" s="79" t="s">
        <v>37</v>
      </c>
      <c r="M13" s="80"/>
      <c r="N13" s="82"/>
      <c r="O13" s="77" t="s">
        <v>1</v>
      </c>
      <c r="P13" s="79" t="s">
        <v>37</v>
      </c>
      <c r="Q13" s="80"/>
      <c r="R13" s="81"/>
    </row>
    <row r="14" spans="1:18" ht="15.75" thickBot="1" x14ac:dyDescent="0.3">
      <c r="A14" s="92"/>
      <c r="B14" s="93"/>
      <c r="C14" s="95"/>
      <c r="D14" s="7" t="s">
        <v>41</v>
      </c>
      <c r="E14" s="25" t="s">
        <v>42</v>
      </c>
      <c r="F14" s="27" t="s">
        <v>43</v>
      </c>
      <c r="G14" s="78"/>
      <c r="H14" s="7" t="s">
        <v>41</v>
      </c>
      <c r="I14" s="25" t="s">
        <v>42</v>
      </c>
      <c r="J14" s="27" t="s">
        <v>43</v>
      </c>
      <c r="K14" s="78"/>
      <c r="L14" s="7" t="s">
        <v>41</v>
      </c>
      <c r="M14" s="25" t="s">
        <v>42</v>
      </c>
      <c r="N14" s="27" t="s">
        <v>43</v>
      </c>
      <c r="O14" s="78"/>
      <c r="P14" s="25" t="s">
        <v>41</v>
      </c>
      <c r="Q14" s="25" t="s">
        <v>42</v>
      </c>
      <c r="R14" s="25" t="s">
        <v>43</v>
      </c>
    </row>
    <row r="15" spans="1:18" ht="15.75" thickBot="1" x14ac:dyDescent="0.3">
      <c r="A15" s="66" t="s">
        <v>13</v>
      </c>
      <c r="B15" s="52" t="s">
        <v>5</v>
      </c>
      <c r="C15" s="57">
        <v>2197</v>
      </c>
      <c r="D15" s="17">
        <v>0.70004551661356396</v>
      </c>
      <c r="E15" s="18">
        <v>6.1447428311333638E-2</v>
      </c>
      <c r="F15" s="19">
        <v>0.23850705507510242</v>
      </c>
      <c r="G15" s="16">
        <v>2226</v>
      </c>
      <c r="H15" s="17">
        <v>0.68059299191374667</v>
      </c>
      <c r="I15" s="18">
        <v>6.4690026954177901E-2</v>
      </c>
      <c r="J15" s="19">
        <v>0.25471698113207547</v>
      </c>
      <c r="K15" s="73">
        <v>2263</v>
      </c>
      <c r="L15" s="18">
        <v>0.65974370304904995</v>
      </c>
      <c r="M15" s="18">
        <v>5.2585064074237735E-2</v>
      </c>
      <c r="N15" s="19">
        <v>0.28767123287671231</v>
      </c>
      <c r="O15" s="16">
        <v>2258</v>
      </c>
      <c r="P15" s="17">
        <v>0.54561558901682905</v>
      </c>
      <c r="Q15" s="18">
        <v>8.4145261293179799E-2</v>
      </c>
      <c r="R15" s="18">
        <v>0.37023914968999116</v>
      </c>
    </row>
    <row r="16" spans="1:18" ht="15.75" thickBot="1" x14ac:dyDescent="0.3">
      <c r="A16" s="67"/>
      <c r="B16" s="51" t="s">
        <v>14</v>
      </c>
      <c r="C16" s="58" t="s">
        <v>66</v>
      </c>
      <c r="D16" s="44"/>
      <c r="E16" s="30"/>
      <c r="F16" s="45"/>
      <c r="G16" s="30"/>
      <c r="H16" s="44"/>
      <c r="I16" s="30"/>
      <c r="J16" s="45"/>
      <c r="K16" s="30"/>
      <c r="L16" s="30"/>
      <c r="M16" s="30"/>
      <c r="N16" s="45"/>
      <c r="O16" s="30"/>
      <c r="P16" s="30"/>
      <c r="Q16" s="30"/>
      <c r="R16" s="30"/>
    </row>
    <row r="17" spans="1:18" ht="15.75" thickBot="1" x14ac:dyDescent="0.3">
      <c r="A17" s="67"/>
      <c r="B17" s="51" t="s">
        <v>15</v>
      </c>
      <c r="C17" s="58" t="s">
        <v>66</v>
      </c>
      <c r="D17" s="44"/>
      <c r="E17" s="30"/>
      <c r="F17" s="45"/>
      <c r="G17" s="30"/>
      <c r="H17" s="44"/>
      <c r="I17" s="30"/>
      <c r="J17" s="45"/>
      <c r="K17" s="30"/>
      <c r="L17" s="30"/>
      <c r="M17" s="30"/>
      <c r="N17" s="45"/>
      <c r="O17" s="30"/>
      <c r="P17" s="30"/>
      <c r="Q17" s="30"/>
      <c r="R17" s="30"/>
    </row>
    <row r="18" spans="1:18" ht="15.75" thickBot="1" x14ac:dyDescent="0.3">
      <c r="A18" s="67"/>
      <c r="B18" s="51" t="s">
        <v>16</v>
      </c>
      <c r="C18" s="58" t="s">
        <v>66</v>
      </c>
      <c r="D18" s="44"/>
      <c r="E18" s="30"/>
      <c r="F18" s="45"/>
      <c r="G18" s="30"/>
      <c r="H18" s="44"/>
      <c r="I18" s="30"/>
      <c r="J18" s="45"/>
      <c r="K18" s="30"/>
      <c r="L18" s="30"/>
      <c r="M18" s="30"/>
      <c r="N18" s="45"/>
      <c r="O18" s="30"/>
      <c r="P18" s="30"/>
      <c r="Q18" s="30"/>
      <c r="R18" s="30"/>
    </row>
    <row r="19" spans="1:18" ht="17.25" customHeight="1" thickBot="1" x14ac:dyDescent="0.3">
      <c r="A19" s="65" t="s">
        <v>4</v>
      </c>
      <c r="B19" s="52" t="s">
        <v>5</v>
      </c>
      <c r="C19" s="59">
        <v>157</v>
      </c>
      <c r="D19" s="46">
        <v>0</v>
      </c>
      <c r="E19" s="37">
        <v>6.369426751592357E-3</v>
      </c>
      <c r="F19" s="47">
        <v>0.99</v>
      </c>
      <c r="G19" s="36">
        <v>155</v>
      </c>
      <c r="H19" s="46">
        <v>0</v>
      </c>
      <c r="I19" s="37">
        <v>6.4516129032258064E-3</v>
      </c>
      <c r="J19" s="47">
        <v>0.99</v>
      </c>
      <c r="K19" s="36">
        <v>154</v>
      </c>
      <c r="L19" s="37">
        <v>0</v>
      </c>
      <c r="M19" s="37">
        <v>0</v>
      </c>
      <c r="N19" s="47">
        <v>1</v>
      </c>
      <c r="O19" s="36">
        <v>152</v>
      </c>
      <c r="P19" s="37">
        <v>0</v>
      </c>
      <c r="Q19" s="37">
        <v>6.5789473684210523E-3</v>
      </c>
      <c r="R19" s="37">
        <v>0.99</v>
      </c>
    </row>
    <row r="20" spans="1:18" ht="17.25" customHeight="1" thickBot="1" x14ac:dyDescent="0.3">
      <c r="A20" s="67"/>
      <c r="B20" s="51" t="s">
        <v>14</v>
      </c>
      <c r="C20" s="55">
        <v>13</v>
      </c>
      <c r="D20" s="13">
        <v>0</v>
      </c>
      <c r="E20" s="13">
        <v>0</v>
      </c>
      <c r="F20" s="48">
        <v>1</v>
      </c>
      <c r="G20" s="1">
        <v>13</v>
      </c>
      <c r="H20" s="13">
        <v>0</v>
      </c>
      <c r="I20" s="13">
        <v>0</v>
      </c>
      <c r="J20" s="48">
        <v>1</v>
      </c>
      <c r="K20" s="1">
        <v>13</v>
      </c>
      <c r="L20" s="13">
        <v>0</v>
      </c>
      <c r="M20" s="13">
        <v>0</v>
      </c>
      <c r="N20" s="48">
        <v>1</v>
      </c>
      <c r="O20" s="1">
        <v>13</v>
      </c>
      <c r="P20" s="13">
        <v>0</v>
      </c>
      <c r="Q20" s="13">
        <v>0</v>
      </c>
      <c r="R20" s="13">
        <v>1</v>
      </c>
    </row>
    <row r="21" spans="1:18" ht="15.75" thickBot="1" x14ac:dyDescent="0.3">
      <c r="A21" s="67"/>
      <c r="B21" s="51" t="s">
        <v>15</v>
      </c>
      <c r="C21" s="55">
        <v>4</v>
      </c>
      <c r="D21" s="13">
        <v>0</v>
      </c>
      <c r="E21" s="13">
        <v>0</v>
      </c>
      <c r="F21" s="14">
        <v>1</v>
      </c>
      <c r="G21" s="1">
        <v>4</v>
      </c>
      <c r="H21" s="13">
        <v>0</v>
      </c>
      <c r="I21" s="13">
        <v>0</v>
      </c>
      <c r="J21" s="14">
        <v>1</v>
      </c>
      <c r="K21" s="1">
        <v>4</v>
      </c>
      <c r="L21" s="13">
        <v>0</v>
      </c>
      <c r="M21" s="13">
        <v>0</v>
      </c>
      <c r="N21" s="14">
        <v>1</v>
      </c>
      <c r="O21" s="1">
        <v>4</v>
      </c>
      <c r="P21" s="13">
        <v>0</v>
      </c>
      <c r="Q21" s="13">
        <v>0</v>
      </c>
      <c r="R21" s="15">
        <v>1</v>
      </c>
    </row>
    <row r="22" spans="1:18" ht="15.75" thickBot="1" x14ac:dyDescent="0.3">
      <c r="A22" s="67"/>
      <c r="B22" s="51" t="s">
        <v>16</v>
      </c>
      <c r="C22" s="55">
        <v>140</v>
      </c>
      <c r="D22" s="13">
        <v>0</v>
      </c>
      <c r="E22" s="15">
        <v>7.1428571428571426E-3</v>
      </c>
      <c r="F22" s="14">
        <v>0.99</v>
      </c>
      <c r="G22" s="1">
        <v>138</v>
      </c>
      <c r="H22" s="13">
        <v>0</v>
      </c>
      <c r="I22" s="15">
        <v>7.246376811594203E-3</v>
      </c>
      <c r="J22" s="14">
        <v>0.99</v>
      </c>
      <c r="K22" s="1">
        <v>137</v>
      </c>
      <c r="L22" s="13">
        <v>0</v>
      </c>
      <c r="M22" s="15">
        <v>0</v>
      </c>
      <c r="N22" s="14">
        <v>1</v>
      </c>
      <c r="O22" s="1">
        <v>135</v>
      </c>
      <c r="P22" s="13">
        <v>0</v>
      </c>
      <c r="Q22" s="15">
        <v>7.4074074074074077E-3</v>
      </c>
      <c r="R22" s="15">
        <v>0.99</v>
      </c>
    </row>
    <row r="23" spans="1:18" ht="15.75" thickBot="1" x14ac:dyDescent="0.3">
      <c r="A23" s="65" t="s">
        <v>17</v>
      </c>
      <c r="B23" s="51"/>
      <c r="C23" s="60" t="s">
        <v>64</v>
      </c>
      <c r="D23" s="28" t="s">
        <v>64</v>
      </c>
      <c r="E23" s="28" t="s">
        <v>64</v>
      </c>
      <c r="F23" s="49" t="s">
        <v>64</v>
      </c>
      <c r="G23" s="39" t="s">
        <v>64</v>
      </c>
      <c r="H23" s="28" t="s">
        <v>64</v>
      </c>
      <c r="I23" s="28" t="s">
        <v>64</v>
      </c>
      <c r="J23" s="49" t="s">
        <v>64</v>
      </c>
      <c r="K23" s="39" t="s">
        <v>64</v>
      </c>
      <c r="L23" s="28" t="s">
        <v>64</v>
      </c>
      <c r="M23" s="28" t="s">
        <v>64</v>
      </c>
      <c r="N23" s="49" t="s">
        <v>64</v>
      </c>
      <c r="O23" s="39" t="s">
        <v>64</v>
      </c>
      <c r="P23" s="28" t="s">
        <v>64</v>
      </c>
      <c r="Q23" s="28" t="s">
        <v>64</v>
      </c>
      <c r="R23" s="28" t="s">
        <v>64</v>
      </c>
    </row>
    <row r="24" spans="1:18" ht="15.75" thickBot="1" x14ac:dyDescent="0.3">
      <c r="A24" s="65" t="s">
        <v>18</v>
      </c>
      <c r="B24" s="51"/>
      <c r="C24" s="60" t="s">
        <v>64</v>
      </c>
      <c r="D24" s="28" t="s">
        <v>64</v>
      </c>
      <c r="E24" s="28" t="s">
        <v>64</v>
      </c>
      <c r="F24" s="49" t="s">
        <v>64</v>
      </c>
      <c r="G24" s="39" t="s">
        <v>64</v>
      </c>
      <c r="H24" s="28" t="s">
        <v>64</v>
      </c>
      <c r="I24" s="28" t="s">
        <v>64</v>
      </c>
      <c r="J24" s="49" t="s">
        <v>64</v>
      </c>
      <c r="K24" s="39" t="s">
        <v>64</v>
      </c>
      <c r="L24" s="28" t="s">
        <v>64</v>
      </c>
      <c r="M24" s="28" t="s">
        <v>64</v>
      </c>
      <c r="N24" s="49" t="s">
        <v>64</v>
      </c>
      <c r="O24" s="39" t="s">
        <v>64</v>
      </c>
      <c r="P24" s="28" t="s">
        <v>64</v>
      </c>
      <c r="Q24" s="28" t="s">
        <v>64</v>
      </c>
      <c r="R24" s="28" t="s">
        <v>64</v>
      </c>
    </row>
    <row r="25" spans="1:18" ht="15.75" thickBot="1" x14ac:dyDescent="0.3">
      <c r="A25" s="65" t="s">
        <v>51</v>
      </c>
      <c r="B25" s="51"/>
      <c r="C25" s="61" t="s">
        <v>67</v>
      </c>
      <c r="D25" s="31"/>
      <c r="E25" s="31"/>
      <c r="F25" s="50"/>
      <c r="G25" s="40"/>
      <c r="H25" s="31"/>
      <c r="I25" s="31"/>
      <c r="J25" s="50"/>
      <c r="K25" s="40"/>
      <c r="L25" s="31"/>
      <c r="M25" s="31"/>
      <c r="N25" s="50"/>
      <c r="O25" s="20">
        <v>2167</v>
      </c>
      <c r="P25" s="21">
        <f>44/O25</f>
        <v>2.030456852791878E-2</v>
      </c>
      <c r="Q25" s="21">
        <f>604/O25</f>
        <v>0.27872634979233962</v>
      </c>
      <c r="R25" s="21">
        <f>1519/O25</f>
        <v>0.70096908167974159</v>
      </c>
    </row>
    <row r="26" spans="1:18" ht="15.75" thickBot="1" x14ac:dyDescent="0.3">
      <c r="A26" s="65" t="s">
        <v>52</v>
      </c>
      <c r="B26" s="51"/>
      <c r="C26" s="60" t="s">
        <v>64</v>
      </c>
      <c r="D26" s="28" t="s">
        <v>64</v>
      </c>
      <c r="E26" s="28" t="s">
        <v>64</v>
      </c>
      <c r="F26" s="49" t="s">
        <v>64</v>
      </c>
      <c r="G26" s="39" t="s">
        <v>64</v>
      </c>
      <c r="H26" s="28" t="s">
        <v>64</v>
      </c>
      <c r="I26" s="28" t="s">
        <v>64</v>
      </c>
      <c r="J26" s="49" t="s">
        <v>64</v>
      </c>
      <c r="K26" s="39" t="s">
        <v>64</v>
      </c>
      <c r="L26" s="28" t="s">
        <v>64</v>
      </c>
      <c r="M26" s="28" t="s">
        <v>64</v>
      </c>
      <c r="N26" s="49" t="s">
        <v>64</v>
      </c>
      <c r="O26" s="39" t="s">
        <v>64</v>
      </c>
      <c r="P26" s="28" t="s">
        <v>64</v>
      </c>
      <c r="Q26" s="28" t="s">
        <v>64</v>
      </c>
      <c r="R26" s="28" t="s">
        <v>64</v>
      </c>
    </row>
    <row r="27" spans="1:18" ht="26.25" thickBot="1" x14ac:dyDescent="0.3">
      <c r="A27" s="65" t="s">
        <v>53</v>
      </c>
      <c r="B27" s="51"/>
      <c r="C27" s="60" t="s">
        <v>64</v>
      </c>
      <c r="D27" s="28" t="s">
        <v>64</v>
      </c>
      <c r="E27" s="28" t="s">
        <v>64</v>
      </c>
      <c r="F27" s="49" t="s">
        <v>64</v>
      </c>
      <c r="G27" s="39" t="s">
        <v>64</v>
      </c>
      <c r="H27" s="28" t="s">
        <v>64</v>
      </c>
      <c r="I27" s="28" t="s">
        <v>64</v>
      </c>
      <c r="J27" s="49" t="s">
        <v>64</v>
      </c>
      <c r="K27" s="39" t="s">
        <v>64</v>
      </c>
      <c r="L27" s="28" t="s">
        <v>64</v>
      </c>
      <c r="M27" s="28" t="s">
        <v>64</v>
      </c>
      <c r="N27" s="49" t="s">
        <v>64</v>
      </c>
      <c r="O27" s="39" t="s">
        <v>64</v>
      </c>
      <c r="P27" s="28" t="s">
        <v>64</v>
      </c>
      <c r="Q27" s="28" t="s">
        <v>64</v>
      </c>
      <c r="R27" s="28" t="s">
        <v>64</v>
      </c>
    </row>
    <row r="28" spans="1:18" ht="26.25" thickBot="1" x14ac:dyDescent="0.3">
      <c r="A28" s="65" t="s">
        <v>20</v>
      </c>
      <c r="B28" s="51"/>
      <c r="C28" s="60" t="s">
        <v>64</v>
      </c>
      <c r="D28" s="28" t="s">
        <v>64</v>
      </c>
      <c r="E28" s="28" t="s">
        <v>64</v>
      </c>
      <c r="F28" s="49" t="s">
        <v>64</v>
      </c>
      <c r="G28" s="39" t="s">
        <v>64</v>
      </c>
      <c r="H28" s="28" t="s">
        <v>64</v>
      </c>
      <c r="I28" s="28" t="s">
        <v>64</v>
      </c>
      <c r="J28" s="49" t="s">
        <v>64</v>
      </c>
      <c r="K28" s="39" t="s">
        <v>64</v>
      </c>
      <c r="L28" s="28" t="s">
        <v>64</v>
      </c>
      <c r="M28" s="28" t="s">
        <v>64</v>
      </c>
      <c r="N28" s="49" t="s">
        <v>64</v>
      </c>
      <c r="O28" s="39" t="s">
        <v>64</v>
      </c>
      <c r="P28" s="28" t="s">
        <v>64</v>
      </c>
      <c r="Q28" s="28" t="s">
        <v>64</v>
      </c>
      <c r="R28" s="28" t="s">
        <v>64</v>
      </c>
    </row>
    <row r="29" spans="1:18" ht="15.75" thickBot="1" x14ac:dyDescent="0.3">
      <c r="A29" s="65" t="s">
        <v>21</v>
      </c>
      <c r="B29" s="51"/>
      <c r="C29" s="60" t="s">
        <v>64</v>
      </c>
      <c r="D29" s="28" t="s">
        <v>64</v>
      </c>
      <c r="E29" s="28" t="s">
        <v>64</v>
      </c>
      <c r="F29" s="49" t="s">
        <v>64</v>
      </c>
      <c r="G29" s="39" t="s">
        <v>64</v>
      </c>
      <c r="H29" s="28" t="s">
        <v>64</v>
      </c>
      <c r="I29" s="28" t="s">
        <v>64</v>
      </c>
      <c r="J29" s="49" t="s">
        <v>64</v>
      </c>
      <c r="K29" s="72" t="s">
        <v>64</v>
      </c>
      <c r="L29" s="39" t="s">
        <v>64</v>
      </c>
      <c r="M29" s="28" t="s">
        <v>64</v>
      </c>
      <c r="N29" s="49" t="s">
        <v>64</v>
      </c>
      <c r="O29" s="39" t="s">
        <v>64</v>
      </c>
      <c r="P29" s="28" t="s">
        <v>64</v>
      </c>
      <c r="Q29" s="28" t="s">
        <v>64</v>
      </c>
      <c r="R29" s="28" t="s">
        <v>64</v>
      </c>
    </row>
    <row r="30" spans="1:18" ht="15.75" thickBot="1" x14ac:dyDescent="0.3">
      <c r="A30" s="65" t="s">
        <v>54</v>
      </c>
      <c r="B30" s="51"/>
      <c r="C30" s="60" t="s">
        <v>64</v>
      </c>
      <c r="D30" s="28" t="s">
        <v>64</v>
      </c>
      <c r="E30" s="28" t="s">
        <v>64</v>
      </c>
      <c r="F30" s="49" t="s">
        <v>64</v>
      </c>
      <c r="G30" s="39" t="s">
        <v>64</v>
      </c>
      <c r="H30" s="28" t="s">
        <v>64</v>
      </c>
      <c r="I30" s="28" t="s">
        <v>64</v>
      </c>
      <c r="J30" s="49" t="s">
        <v>64</v>
      </c>
      <c r="K30" s="64" t="s">
        <v>64</v>
      </c>
      <c r="L30" s="39" t="s">
        <v>64</v>
      </c>
      <c r="M30" s="28" t="s">
        <v>64</v>
      </c>
      <c r="N30" s="49" t="s">
        <v>64</v>
      </c>
      <c r="O30" s="39" t="s">
        <v>64</v>
      </c>
      <c r="P30" s="28" t="s">
        <v>64</v>
      </c>
      <c r="Q30" s="28" t="s">
        <v>64</v>
      </c>
      <c r="R30" s="28" t="s">
        <v>64</v>
      </c>
    </row>
    <row r="31" spans="1:18" ht="15.75" thickBot="1" x14ac:dyDescent="0.3">
      <c r="A31" s="65" t="s">
        <v>22</v>
      </c>
      <c r="B31" s="51"/>
      <c r="C31" s="60" t="s">
        <v>64</v>
      </c>
      <c r="D31" s="28" t="s">
        <v>64</v>
      </c>
      <c r="E31" s="28" t="s">
        <v>64</v>
      </c>
      <c r="F31" s="49" t="s">
        <v>64</v>
      </c>
      <c r="G31" s="39" t="s">
        <v>64</v>
      </c>
      <c r="H31" s="28" t="s">
        <v>64</v>
      </c>
      <c r="I31" s="28" t="s">
        <v>64</v>
      </c>
      <c r="J31" s="49" t="s">
        <v>64</v>
      </c>
      <c r="K31" s="64" t="s">
        <v>64</v>
      </c>
      <c r="L31" s="39" t="s">
        <v>64</v>
      </c>
      <c r="M31" s="28" t="s">
        <v>64</v>
      </c>
      <c r="N31" s="49" t="s">
        <v>64</v>
      </c>
      <c r="O31" s="39" t="s">
        <v>64</v>
      </c>
      <c r="P31" s="28" t="s">
        <v>64</v>
      </c>
      <c r="Q31" s="28" t="s">
        <v>64</v>
      </c>
      <c r="R31" s="28" t="s">
        <v>64</v>
      </c>
    </row>
    <row r="32" spans="1:18" ht="15" customHeight="1" thickBot="1" x14ac:dyDescent="0.3">
      <c r="A32" s="6" t="s">
        <v>50</v>
      </c>
      <c r="B32" s="51"/>
      <c r="C32" s="60" t="s">
        <v>64</v>
      </c>
      <c r="D32" s="28" t="s">
        <v>64</v>
      </c>
      <c r="E32" s="28" t="s">
        <v>64</v>
      </c>
      <c r="F32" s="49" t="s">
        <v>64</v>
      </c>
      <c r="G32" s="39" t="s">
        <v>64</v>
      </c>
      <c r="H32" s="28" t="s">
        <v>64</v>
      </c>
      <c r="I32" s="28" t="s">
        <v>64</v>
      </c>
      <c r="J32" s="49" t="s">
        <v>64</v>
      </c>
      <c r="K32" s="64" t="s">
        <v>64</v>
      </c>
      <c r="L32" s="39" t="s">
        <v>64</v>
      </c>
      <c r="M32" s="28" t="s">
        <v>64</v>
      </c>
      <c r="N32" s="49" t="s">
        <v>64</v>
      </c>
      <c r="O32" s="39" t="s">
        <v>64</v>
      </c>
      <c r="P32" s="28" t="s">
        <v>64</v>
      </c>
      <c r="Q32" s="28" t="s">
        <v>64</v>
      </c>
      <c r="R32" s="28" t="s">
        <v>64</v>
      </c>
    </row>
    <row r="33" spans="1:18" ht="26.25" thickBot="1" x14ac:dyDescent="0.3">
      <c r="A33" s="6" t="s">
        <v>55</v>
      </c>
      <c r="B33" s="51"/>
      <c r="C33" s="60" t="s">
        <v>64</v>
      </c>
      <c r="D33" s="28" t="s">
        <v>64</v>
      </c>
      <c r="E33" s="28" t="s">
        <v>64</v>
      </c>
      <c r="F33" s="49" t="s">
        <v>64</v>
      </c>
      <c r="G33" s="39" t="s">
        <v>64</v>
      </c>
      <c r="H33" s="28" t="s">
        <v>64</v>
      </c>
      <c r="I33" s="28" t="s">
        <v>64</v>
      </c>
      <c r="J33" s="49" t="s">
        <v>64</v>
      </c>
      <c r="K33" s="64" t="s">
        <v>64</v>
      </c>
      <c r="L33" s="39" t="s">
        <v>64</v>
      </c>
      <c r="M33" s="28" t="s">
        <v>64</v>
      </c>
      <c r="N33" s="49" t="s">
        <v>64</v>
      </c>
      <c r="O33" s="39" t="s">
        <v>64</v>
      </c>
      <c r="P33" s="28" t="s">
        <v>64</v>
      </c>
      <c r="Q33" s="28" t="s">
        <v>64</v>
      </c>
      <c r="R33" s="28" t="s">
        <v>64</v>
      </c>
    </row>
    <row r="34" spans="1:18" ht="15.75" thickBot="1" x14ac:dyDescent="0.3">
      <c r="A34" s="6" t="s">
        <v>56</v>
      </c>
      <c r="B34" s="51"/>
      <c r="C34" s="61" t="s">
        <v>67</v>
      </c>
      <c r="D34" s="31"/>
      <c r="E34" s="31"/>
      <c r="F34" s="50"/>
      <c r="G34" s="40"/>
      <c r="H34" s="31"/>
      <c r="I34" s="31"/>
      <c r="J34" s="50"/>
      <c r="K34" s="40"/>
      <c r="L34" s="31"/>
      <c r="M34" s="31"/>
      <c r="N34" s="68"/>
      <c r="O34" s="20">
        <v>787</v>
      </c>
      <c r="P34" s="21">
        <f>75/O34</f>
        <v>9.5298602287166453E-2</v>
      </c>
      <c r="Q34" s="21">
        <f>231/O34</f>
        <v>0.29351969504447267</v>
      </c>
      <c r="R34" s="21">
        <f>481/O34</f>
        <v>0.61118170266836092</v>
      </c>
    </row>
    <row r="35" spans="1:18" ht="15.75" thickBot="1" x14ac:dyDescent="0.3">
      <c r="A35" s="4" t="s">
        <v>8</v>
      </c>
      <c r="B35" s="51" t="s">
        <v>5</v>
      </c>
      <c r="C35" s="62">
        <v>1575195</v>
      </c>
      <c r="D35" s="10">
        <v>0.04</v>
      </c>
      <c r="E35" s="9">
        <v>0.13</v>
      </c>
      <c r="F35" s="71">
        <v>0.83</v>
      </c>
      <c r="G35" s="34">
        <v>1582962</v>
      </c>
      <c r="H35" s="10">
        <v>0.04</v>
      </c>
      <c r="I35" s="9">
        <v>0.14000000000000001</v>
      </c>
      <c r="J35" s="71">
        <v>0.82</v>
      </c>
      <c r="K35" s="34">
        <v>1603016</v>
      </c>
      <c r="L35" s="10">
        <v>0.04</v>
      </c>
      <c r="M35" s="9">
        <v>0.13</v>
      </c>
      <c r="N35" s="69">
        <v>0.83</v>
      </c>
      <c r="O35" s="32">
        <v>1604073</v>
      </c>
      <c r="P35" s="9">
        <v>0.04</v>
      </c>
      <c r="Q35" s="9">
        <v>0.16</v>
      </c>
      <c r="R35" s="9">
        <v>0.79</v>
      </c>
    </row>
    <row r="36" spans="1:18" ht="15.75" thickBot="1" x14ac:dyDescent="0.3">
      <c r="A36" s="65"/>
      <c r="B36" s="51" t="s">
        <v>9</v>
      </c>
      <c r="C36" s="63">
        <v>1522376</v>
      </c>
      <c r="D36" s="12">
        <v>0.04</v>
      </c>
      <c r="E36" s="11">
        <v>0.14000000000000001</v>
      </c>
      <c r="F36" s="70">
        <v>0.83</v>
      </c>
      <c r="G36" s="35">
        <v>1532162</v>
      </c>
      <c r="H36" s="12">
        <v>0.04</v>
      </c>
      <c r="I36" s="11">
        <v>0.14000000000000001</v>
      </c>
      <c r="J36" s="70">
        <v>0.82</v>
      </c>
      <c r="K36" s="35">
        <v>1553617</v>
      </c>
      <c r="L36" s="12">
        <v>0.03</v>
      </c>
      <c r="M36" s="11">
        <v>0.13</v>
      </c>
      <c r="N36" s="70">
        <v>0.83</v>
      </c>
      <c r="O36" s="33">
        <v>1555520</v>
      </c>
      <c r="P36" s="11">
        <v>0.04</v>
      </c>
      <c r="Q36" s="11">
        <v>0.17</v>
      </c>
      <c r="R36" s="11">
        <v>0.79</v>
      </c>
    </row>
    <row r="37" spans="1:18" ht="15.75" thickBot="1" x14ac:dyDescent="0.3">
      <c r="A37" s="65"/>
      <c r="B37" s="51" t="s">
        <v>23</v>
      </c>
      <c r="C37" s="63">
        <v>6238</v>
      </c>
      <c r="D37" s="12">
        <v>0</v>
      </c>
      <c r="E37" s="11">
        <v>0.01</v>
      </c>
      <c r="F37" s="70">
        <v>0.99</v>
      </c>
      <c r="G37" s="35">
        <v>6230</v>
      </c>
      <c r="H37" s="12">
        <v>0</v>
      </c>
      <c r="I37" s="11">
        <v>0.01</v>
      </c>
      <c r="J37" s="70">
        <v>0.98</v>
      </c>
      <c r="K37" s="35">
        <v>6220</v>
      </c>
      <c r="L37" s="12">
        <v>0</v>
      </c>
      <c r="M37" s="11">
        <v>0.03</v>
      </c>
      <c r="N37" s="70">
        <v>0.97</v>
      </c>
      <c r="O37" s="33">
        <v>6230</v>
      </c>
      <c r="P37" s="11">
        <v>0</v>
      </c>
      <c r="Q37" s="11">
        <v>0.03</v>
      </c>
      <c r="R37" s="11">
        <v>0.97</v>
      </c>
    </row>
    <row r="38" spans="1:18" ht="15.75" thickBot="1" x14ac:dyDescent="0.3">
      <c r="A38" s="65"/>
      <c r="B38" s="51" t="s">
        <v>10</v>
      </c>
      <c r="C38" s="63">
        <v>2449</v>
      </c>
      <c r="D38" s="12">
        <v>0</v>
      </c>
      <c r="E38" s="11">
        <v>0.02</v>
      </c>
      <c r="F38" s="70">
        <v>0.98</v>
      </c>
      <c r="G38" s="35">
        <v>2457</v>
      </c>
      <c r="H38" s="12">
        <v>0</v>
      </c>
      <c r="I38" s="11">
        <v>0.03</v>
      </c>
      <c r="J38" s="70">
        <v>0.97</v>
      </c>
      <c r="K38" s="35">
        <v>2424</v>
      </c>
      <c r="L38" s="12">
        <v>0.01</v>
      </c>
      <c r="M38" s="11">
        <v>7.0000000000000007E-2</v>
      </c>
      <c r="N38" s="70">
        <v>0.93</v>
      </c>
      <c r="O38" s="33">
        <v>2407</v>
      </c>
      <c r="P38" s="11">
        <v>0.01</v>
      </c>
      <c r="Q38" s="11">
        <v>7.0000000000000007E-2</v>
      </c>
      <c r="R38" s="11">
        <v>0.93</v>
      </c>
    </row>
    <row r="39" spans="1:18" ht="15.75" thickBot="1" x14ac:dyDescent="0.3">
      <c r="A39" s="65"/>
      <c r="B39" s="51" t="s">
        <v>24</v>
      </c>
      <c r="C39" s="63">
        <v>799</v>
      </c>
      <c r="D39" s="12">
        <v>0</v>
      </c>
      <c r="E39" s="11">
        <v>0.02</v>
      </c>
      <c r="F39" s="70">
        <v>0.98</v>
      </c>
      <c r="G39" s="35">
        <v>1435</v>
      </c>
      <c r="H39" s="12">
        <v>0</v>
      </c>
      <c r="I39" s="11">
        <v>0.01</v>
      </c>
      <c r="J39" s="70">
        <v>0.99</v>
      </c>
      <c r="K39" s="35">
        <v>1878</v>
      </c>
      <c r="L39" s="12">
        <v>0</v>
      </c>
      <c r="M39" s="11">
        <v>0.02</v>
      </c>
      <c r="N39" s="70">
        <v>0.98</v>
      </c>
      <c r="O39" s="33">
        <v>2464</v>
      </c>
      <c r="P39" s="11">
        <v>0</v>
      </c>
      <c r="Q39" s="11">
        <v>0.01</v>
      </c>
      <c r="R39" s="11">
        <v>0.99</v>
      </c>
    </row>
    <row r="40" spans="1:18" ht="15.75" thickBot="1" x14ac:dyDescent="0.3">
      <c r="A40" s="65"/>
      <c r="B40" s="51" t="s">
        <v>45</v>
      </c>
      <c r="C40" s="63">
        <v>43333</v>
      </c>
      <c r="D40" s="12">
        <v>0.13</v>
      </c>
      <c r="E40" s="11">
        <v>0.05</v>
      </c>
      <c r="F40" s="70">
        <v>0.83</v>
      </c>
      <c r="G40" s="35">
        <v>40678</v>
      </c>
      <c r="H40" s="12">
        <v>0.16</v>
      </c>
      <c r="I40" s="11">
        <v>0.05</v>
      </c>
      <c r="J40" s="70">
        <v>0.79</v>
      </c>
      <c r="K40" s="35">
        <v>38877</v>
      </c>
      <c r="L40" s="12">
        <v>0.2</v>
      </c>
      <c r="M40" s="11">
        <v>0.06</v>
      </c>
      <c r="N40" s="70">
        <v>0.75</v>
      </c>
      <c r="O40" s="33">
        <v>37451</v>
      </c>
      <c r="P40" s="11">
        <v>0.23</v>
      </c>
      <c r="Q40" s="11">
        <v>7.0000000000000007E-2</v>
      </c>
      <c r="R40" s="11">
        <v>0.71</v>
      </c>
    </row>
    <row r="41" spans="1:18" ht="15.75" thickBot="1" x14ac:dyDescent="0.3">
      <c r="A41" s="65" t="s">
        <v>46</v>
      </c>
      <c r="B41" s="51"/>
      <c r="C41" s="64" t="s">
        <v>64</v>
      </c>
      <c r="D41" s="28" t="s">
        <v>64</v>
      </c>
      <c r="E41" s="28" t="s">
        <v>64</v>
      </c>
      <c r="F41" s="49" t="s">
        <v>64</v>
      </c>
      <c r="G41" s="39" t="s">
        <v>64</v>
      </c>
      <c r="H41" s="28" t="s">
        <v>64</v>
      </c>
      <c r="I41" s="28" t="s">
        <v>64</v>
      </c>
      <c r="J41" s="49" t="s">
        <v>64</v>
      </c>
      <c r="K41" s="39" t="s">
        <v>64</v>
      </c>
      <c r="L41" s="28" t="s">
        <v>64</v>
      </c>
      <c r="M41" s="28" t="s">
        <v>64</v>
      </c>
      <c r="N41" s="49" t="s">
        <v>64</v>
      </c>
      <c r="O41" s="39" t="s">
        <v>64</v>
      </c>
      <c r="P41" s="28" t="s">
        <v>64</v>
      </c>
      <c r="Q41" s="28" t="s">
        <v>64</v>
      </c>
      <c r="R41" s="28" t="s">
        <v>64</v>
      </c>
    </row>
    <row r="42" spans="1:18" ht="15.75" thickBot="1" x14ac:dyDescent="0.3">
      <c r="A42" s="65" t="s">
        <v>47</v>
      </c>
      <c r="B42" s="51" t="s">
        <v>5</v>
      </c>
      <c r="C42" s="64" t="s">
        <v>64</v>
      </c>
      <c r="D42" s="28" t="s">
        <v>64</v>
      </c>
      <c r="E42" s="28" t="s">
        <v>64</v>
      </c>
      <c r="F42" s="49" t="s">
        <v>64</v>
      </c>
      <c r="G42" s="35">
        <f>SUM(G43:G46)</f>
        <v>499490</v>
      </c>
      <c r="H42" s="28" t="s">
        <v>64</v>
      </c>
      <c r="I42" s="28" t="s">
        <v>64</v>
      </c>
      <c r="J42" s="49" t="s">
        <v>64</v>
      </c>
      <c r="K42" s="35">
        <f>SUM(K43:K46)</f>
        <v>508583</v>
      </c>
      <c r="L42" s="28" t="s">
        <v>64</v>
      </c>
      <c r="M42" s="28" t="s">
        <v>64</v>
      </c>
      <c r="N42" s="49" t="s">
        <v>64</v>
      </c>
      <c r="O42" s="33">
        <f>SUM(O43:O46)</f>
        <v>514527</v>
      </c>
      <c r="P42" s="28" t="s">
        <v>64</v>
      </c>
      <c r="Q42" s="28" t="s">
        <v>64</v>
      </c>
      <c r="R42" s="28" t="s">
        <v>64</v>
      </c>
    </row>
    <row r="43" spans="1:18" ht="30" customHeight="1" thickBot="1" x14ac:dyDescent="0.3">
      <c r="A43" s="5"/>
      <c r="B43" s="53" t="s">
        <v>6</v>
      </c>
      <c r="C43" s="64" t="s">
        <v>64</v>
      </c>
      <c r="D43" s="28" t="s">
        <v>64</v>
      </c>
      <c r="E43" s="28" t="s">
        <v>64</v>
      </c>
      <c r="F43" s="49" t="s">
        <v>64</v>
      </c>
      <c r="G43" s="35">
        <v>445297</v>
      </c>
      <c r="H43" s="28" t="s">
        <v>64</v>
      </c>
      <c r="I43" s="28" t="s">
        <v>64</v>
      </c>
      <c r="J43" s="49" t="s">
        <v>64</v>
      </c>
      <c r="K43" s="35">
        <v>451517</v>
      </c>
      <c r="L43" s="28" t="s">
        <v>64</v>
      </c>
      <c r="M43" s="28" t="s">
        <v>64</v>
      </c>
      <c r="N43" s="49" t="s">
        <v>64</v>
      </c>
      <c r="O43" s="33">
        <v>455438</v>
      </c>
      <c r="P43" s="28" t="s">
        <v>64</v>
      </c>
      <c r="Q43" s="28" t="s">
        <v>64</v>
      </c>
      <c r="R43" s="28" t="s">
        <v>64</v>
      </c>
    </row>
    <row r="44" spans="1:18" ht="29.25" customHeight="1" thickBot="1" x14ac:dyDescent="0.3">
      <c r="A44" s="5"/>
      <c r="B44" s="53" t="s">
        <v>7</v>
      </c>
      <c r="C44" s="64" t="s">
        <v>64</v>
      </c>
      <c r="D44" s="28" t="s">
        <v>64</v>
      </c>
      <c r="E44" s="28" t="s">
        <v>64</v>
      </c>
      <c r="F44" s="49" t="s">
        <v>64</v>
      </c>
      <c r="G44" s="83">
        <v>54193</v>
      </c>
      <c r="H44" s="28" t="s">
        <v>64</v>
      </c>
      <c r="I44" s="28" t="s">
        <v>64</v>
      </c>
      <c r="J44" s="49" t="s">
        <v>64</v>
      </c>
      <c r="K44" s="96">
        <v>57066</v>
      </c>
      <c r="L44" s="28" t="s">
        <v>64</v>
      </c>
      <c r="M44" s="28" t="s">
        <v>64</v>
      </c>
      <c r="N44" s="49" t="s">
        <v>64</v>
      </c>
      <c r="O44" s="86">
        <v>59089</v>
      </c>
      <c r="P44" s="28" t="s">
        <v>64</v>
      </c>
      <c r="Q44" s="28" t="s">
        <v>64</v>
      </c>
      <c r="R44" s="28" t="s">
        <v>64</v>
      </c>
    </row>
    <row r="45" spans="1:18" ht="26.25" thickBot="1" x14ac:dyDescent="0.3">
      <c r="A45" s="5"/>
      <c r="B45" s="53" t="s">
        <v>25</v>
      </c>
      <c r="C45" s="64" t="s">
        <v>64</v>
      </c>
      <c r="D45" s="28" t="s">
        <v>64</v>
      </c>
      <c r="E45" s="28" t="s">
        <v>64</v>
      </c>
      <c r="F45" s="49" t="s">
        <v>64</v>
      </c>
      <c r="G45" s="84"/>
      <c r="H45" s="28" t="s">
        <v>64</v>
      </c>
      <c r="I45" s="28" t="s">
        <v>64</v>
      </c>
      <c r="J45" s="49" t="s">
        <v>64</v>
      </c>
      <c r="K45" s="96"/>
      <c r="L45" s="28" t="s">
        <v>64</v>
      </c>
      <c r="M45" s="28" t="s">
        <v>64</v>
      </c>
      <c r="N45" s="49" t="s">
        <v>64</v>
      </c>
      <c r="O45" s="84"/>
      <c r="P45" s="28" t="s">
        <v>64</v>
      </c>
      <c r="Q45" s="28" t="s">
        <v>64</v>
      </c>
      <c r="R45" s="28" t="s">
        <v>64</v>
      </c>
    </row>
    <row r="46" spans="1:18" ht="39" thickBot="1" x14ac:dyDescent="0.3">
      <c r="A46" s="5"/>
      <c r="B46" s="53" t="s">
        <v>26</v>
      </c>
      <c r="C46" s="64" t="s">
        <v>64</v>
      </c>
      <c r="D46" s="28" t="s">
        <v>64</v>
      </c>
      <c r="E46" s="28" t="s">
        <v>64</v>
      </c>
      <c r="F46" s="49" t="s">
        <v>64</v>
      </c>
      <c r="G46" s="85"/>
      <c r="H46" s="28" t="s">
        <v>64</v>
      </c>
      <c r="I46" s="28" t="s">
        <v>64</v>
      </c>
      <c r="J46" s="49" t="s">
        <v>64</v>
      </c>
      <c r="K46" s="97"/>
      <c r="L46" s="28" t="s">
        <v>64</v>
      </c>
      <c r="M46" s="28" t="s">
        <v>64</v>
      </c>
      <c r="N46" s="49" t="s">
        <v>64</v>
      </c>
      <c r="O46" s="85"/>
      <c r="P46" s="28" t="s">
        <v>64</v>
      </c>
      <c r="Q46" s="28" t="s">
        <v>64</v>
      </c>
      <c r="R46" s="28" t="s">
        <v>64</v>
      </c>
    </row>
    <row r="47" spans="1:18" ht="15.75" thickBot="1" x14ac:dyDescent="0.3">
      <c r="A47" s="26" t="s">
        <v>57</v>
      </c>
      <c r="B47" s="51"/>
      <c r="C47" s="64" t="s">
        <v>64</v>
      </c>
      <c r="D47" s="28" t="s">
        <v>64</v>
      </c>
      <c r="E47" s="28" t="s">
        <v>64</v>
      </c>
      <c r="F47" s="49" t="s">
        <v>64</v>
      </c>
      <c r="G47" s="35">
        <v>3308</v>
      </c>
      <c r="H47" s="28" t="s">
        <v>64</v>
      </c>
      <c r="I47" s="28" t="s">
        <v>64</v>
      </c>
      <c r="J47" s="49" t="s">
        <v>64</v>
      </c>
      <c r="K47" s="35">
        <v>3747</v>
      </c>
      <c r="L47" s="28" t="s">
        <v>64</v>
      </c>
      <c r="M47" s="28" t="s">
        <v>64</v>
      </c>
      <c r="N47" s="49" t="s">
        <v>64</v>
      </c>
      <c r="O47" s="33">
        <v>3792</v>
      </c>
      <c r="P47" s="28" t="s">
        <v>64</v>
      </c>
      <c r="Q47" s="28" t="s">
        <v>64</v>
      </c>
      <c r="R47" s="28" t="s">
        <v>64</v>
      </c>
    </row>
    <row r="48" spans="1:18" ht="15.75" thickBot="1" x14ac:dyDescent="0.3">
      <c r="A48" s="87" t="s">
        <v>29</v>
      </c>
      <c r="B48" s="51" t="s">
        <v>5</v>
      </c>
      <c r="C48" s="64" t="s">
        <v>64</v>
      </c>
      <c r="D48" s="28" t="s">
        <v>64</v>
      </c>
      <c r="E48" s="28" t="s">
        <v>64</v>
      </c>
      <c r="F48" s="49" t="s">
        <v>64</v>
      </c>
      <c r="G48" s="35">
        <f>SUM(G49:G50,G47)</f>
        <v>120485</v>
      </c>
      <c r="H48" s="28" t="s">
        <v>64</v>
      </c>
      <c r="I48" s="28" t="s">
        <v>64</v>
      </c>
      <c r="J48" s="49" t="s">
        <v>64</v>
      </c>
      <c r="K48" s="35">
        <f>SUM(K49:K50,K47)</f>
        <v>122539</v>
      </c>
      <c r="L48" s="28" t="s">
        <v>64</v>
      </c>
      <c r="M48" s="28" t="s">
        <v>64</v>
      </c>
      <c r="N48" s="49" t="s">
        <v>64</v>
      </c>
      <c r="O48" s="33">
        <f>SUM(O49:O50,O47)</f>
        <v>122660</v>
      </c>
      <c r="P48" s="28" t="s">
        <v>64</v>
      </c>
      <c r="Q48" s="28" t="s">
        <v>64</v>
      </c>
      <c r="R48" s="28" t="s">
        <v>64</v>
      </c>
    </row>
    <row r="49" spans="1:18" ht="15.75" thickBot="1" x14ac:dyDescent="0.3">
      <c r="A49" s="88"/>
      <c r="B49" s="51" t="s">
        <v>27</v>
      </c>
      <c r="C49" s="64" t="s">
        <v>64</v>
      </c>
      <c r="D49" s="28" t="s">
        <v>64</v>
      </c>
      <c r="E49" s="28" t="s">
        <v>64</v>
      </c>
      <c r="F49" s="49" t="s">
        <v>64</v>
      </c>
      <c r="G49" s="35">
        <v>111703</v>
      </c>
      <c r="H49" s="28" t="s">
        <v>64</v>
      </c>
      <c r="I49" s="28" t="s">
        <v>64</v>
      </c>
      <c r="J49" s="49" t="s">
        <v>64</v>
      </c>
      <c r="K49" s="35">
        <v>113343</v>
      </c>
      <c r="L49" s="28" t="s">
        <v>64</v>
      </c>
      <c r="M49" s="28" t="s">
        <v>64</v>
      </c>
      <c r="N49" s="49" t="s">
        <v>64</v>
      </c>
      <c r="O49" s="33">
        <v>113299</v>
      </c>
      <c r="P49" s="28" t="s">
        <v>64</v>
      </c>
      <c r="Q49" s="28" t="s">
        <v>64</v>
      </c>
      <c r="R49" s="28" t="s">
        <v>64</v>
      </c>
    </row>
    <row r="50" spans="1:18" ht="15.75" thickBot="1" x14ac:dyDescent="0.3">
      <c r="A50" s="26"/>
      <c r="B50" s="51" t="s">
        <v>28</v>
      </c>
      <c r="C50" s="64" t="s">
        <v>64</v>
      </c>
      <c r="D50" s="28" t="s">
        <v>64</v>
      </c>
      <c r="E50" s="28" t="s">
        <v>64</v>
      </c>
      <c r="F50" s="49" t="s">
        <v>64</v>
      </c>
      <c r="G50" s="35">
        <v>5474</v>
      </c>
      <c r="H50" s="28" t="s">
        <v>64</v>
      </c>
      <c r="I50" s="28" t="s">
        <v>64</v>
      </c>
      <c r="J50" s="49" t="s">
        <v>64</v>
      </c>
      <c r="K50" s="35">
        <v>5449</v>
      </c>
      <c r="L50" s="28" t="s">
        <v>64</v>
      </c>
      <c r="M50" s="28" t="s">
        <v>64</v>
      </c>
      <c r="N50" s="49" t="s">
        <v>64</v>
      </c>
      <c r="O50" s="33">
        <v>5569</v>
      </c>
      <c r="P50" s="28" t="s">
        <v>64</v>
      </c>
      <c r="Q50" s="28" t="s">
        <v>64</v>
      </c>
      <c r="R50" s="28" t="s">
        <v>64</v>
      </c>
    </row>
    <row r="51" spans="1:18" ht="15.75" thickBot="1" x14ac:dyDescent="0.3">
      <c r="A51" s="87" t="s">
        <v>30</v>
      </c>
      <c r="B51" s="51" t="s">
        <v>5</v>
      </c>
      <c r="C51" s="64" t="s">
        <v>64</v>
      </c>
      <c r="D51" s="28" t="s">
        <v>64</v>
      </c>
      <c r="E51" s="28" t="s">
        <v>64</v>
      </c>
      <c r="F51" s="49" t="s">
        <v>64</v>
      </c>
      <c r="G51" s="35">
        <f>2884+3028</f>
        <v>5912</v>
      </c>
      <c r="H51" s="28" t="s">
        <v>64</v>
      </c>
      <c r="I51" s="28" t="s">
        <v>64</v>
      </c>
      <c r="J51" s="49" t="s">
        <v>64</v>
      </c>
      <c r="K51" s="35">
        <f>3238+3269</f>
        <v>6507</v>
      </c>
      <c r="L51" s="28" t="s">
        <v>64</v>
      </c>
      <c r="M51" s="28" t="s">
        <v>64</v>
      </c>
      <c r="N51" s="49" t="s">
        <v>64</v>
      </c>
      <c r="O51" s="33">
        <f>3696+3337</f>
        <v>7033</v>
      </c>
      <c r="P51" s="28" t="s">
        <v>64</v>
      </c>
      <c r="Q51" s="28" t="s">
        <v>64</v>
      </c>
      <c r="R51" s="28" t="s">
        <v>64</v>
      </c>
    </row>
    <row r="52" spans="1:18" ht="15.75" thickBot="1" x14ac:dyDescent="0.3">
      <c r="A52" s="88"/>
      <c r="B52" s="51" t="s">
        <v>31</v>
      </c>
      <c r="C52" s="64" t="s">
        <v>64</v>
      </c>
      <c r="D52" s="28" t="s">
        <v>64</v>
      </c>
      <c r="E52" s="28" t="s">
        <v>64</v>
      </c>
      <c r="F52" s="49" t="s">
        <v>64</v>
      </c>
      <c r="G52" s="35">
        <f>SUM(G53:G54)</f>
        <v>11776</v>
      </c>
      <c r="H52" s="28" t="s">
        <v>64</v>
      </c>
      <c r="I52" s="28" t="s">
        <v>64</v>
      </c>
      <c r="J52" s="49" t="s">
        <v>64</v>
      </c>
      <c r="K52" s="35">
        <f>SUM(K53:K54)</f>
        <v>12265</v>
      </c>
      <c r="L52" s="28" t="s">
        <v>64</v>
      </c>
      <c r="M52" s="28" t="s">
        <v>64</v>
      </c>
      <c r="N52" s="49" t="s">
        <v>64</v>
      </c>
      <c r="O52" s="33">
        <v>12299</v>
      </c>
      <c r="P52" s="28" t="s">
        <v>64</v>
      </c>
      <c r="Q52" s="28" t="s">
        <v>64</v>
      </c>
      <c r="R52" s="28" t="s">
        <v>64</v>
      </c>
    </row>
    <row r="53" spans="1:18" ht="15.75" thickBot="1" x14ac:dyDescent="0.3">
      <c r="A53" s="88"/>
      <c r="B53" s="51" t="s">
        <v>32</v>
      </c>
      <c r="C53" s="64" t="s">
        <v>64</v>
      </c>
      <c r="D53" s="28" t="s">
        <v>64</v>
      </c>
      <c r="E53" s="28" t="s">
        <v>64</v>
      </c>
      <c r="F53" s="49" t="s">
        <v>64</v>
      </c>
      <c r="G53" s="35">
        <v>11490</v>
      </c>
      <c r="H53" s="28" t="s">
        <v>64</v>
      </c>
      <c r="I53" s="28" t="s">
        <v>64</v>
      </c>
      <c r="J53" s="49" t="s">
        <v>64</v>
      </c>
      <c r="K53" s="35">
        <v>11996</v>
      </c>
      <c r="L53" s="28" t="s">
        <v>64</v>
      </c>
      <c r="M53" s="28" t="s">
        <v>64</v>
      </c>
      <c r="N53" s="49" t="s">
        <v>64</v>
      </c>
      <c r="O53" s="33">
        <f>O52-O54</f>
        <v>12156</v>
      </c>
      <c r="P53" s="28" t="s">
        <v>64</v>
      </c>
      <c r="Q53" s="28" t="s">
        <v>64</v>
      </c>
      <c r="R53" s="28" t="s">
        <v>64</v>
      </c>
    </row>
    <row r="54" spans="1:18" ht="15.75" thickBot="1" x14ac:dyDescent="0.3">
      <c r="A54" s="89"/>
      <c r="B54" s="52" t="s">
        <v>33</v>
      </c>
      <c r="C54" s="64" t="s">
        <v>64</v>
      </c>
      <c r="D54" s="28" t="s">
        <v>64</v>
      </c>
      <c r="E54" s="28" t="s">
        <v>64</v>
      </c>
      <c r="F54" s="49" t="s">
        <v>64</v>
      </c>
      <c r="G54" s="35">
        <v>286</v>
      </c>
      <c r="H54" s="28" t="s">
        <v>64</v>
      </c>
      <c r="I54" s="28" t="s">
        <v>64</v>
      </c>
      <c r="J54" s="49" t="s">
        <v>64</v>
      </c>
      <c r="K54" s="35">
        <v>269</v>
      </c>
      <c r="L54" s="28" t="s">
        <v>64</v>
      </c>
      <c r="M54" s="28" t="s">
        <v>64</v>
      </c>
      <c r="N54" s="49" t="s">
        <v>64</v>
      </c>
      <c r="O54" s="33">
        <v>143</v>
      </c>
      <c r="P54" s="28" t="s">
        <v>64</v>
      </c>
      <c r="Q54" s="28" t="s">
        <v>64</v>
      </c>
      <c r="R54" s="28" t="s">
        <v>64</v>
      </c>
    </row>
    <row r="55" spans="1:18" ht="39" thickBot="1" x14ac:dyDescent="0.3">
      <c r="A55" s="2" t="s">
        <v>17</v>
      </c>
      <c r="B55" s="51" t="s">
        <v>49</v>
      </c>
      <c r="C55" s="64" t="s">
        <v>64</v>
      </c>
      <c r="D55" s="28" t="s">
        <v>64</v>
      </c>
      <c r="E55" s="28" t="s">
        <v>64</v>
      </c>
      <c r="F55" s="49" t="s">
        <v>64</v>
      </c>
      <c r="G55" s="35">
        <v>2281</v>
      </c>
      <c r="H55" s="28" t="s">
        <v>64</v>
      </c>
      <c r="I55" s="28" t="s">
        <v>64</v>
      </c>
      <c r="J55" s="49" t="s">
        <v>64</v>
      </c>
      <c r="K55" s="35">
        <v>2277</v>
      </c>
      <c r="L55" s="28" t="s">
        <v>64</v>
      </c>
      <c r="M55" s="28" t="s">
        <v>64</v>
      </c>
      <c r="N55" s="49" t="s">
        <v>64</v>
      </c>
      <c r="O55" s="33">
        <v>2273</v>
      </c>
      <c r="P55" s="28" t="s">
        <v>64</v>
      </c>
      <c r="Q55" s="28" t="s">
        <v>64</v>
      </c>
      <c r="R55" s="28" t="s">
        <v>64</v>
      </c>
    </row>
    <row r="56" spans="1:18" ht="26.25" thickBot="1" x14ac:dyDescent="0.3">
      <c r="A56" s="2" t="s">
        <v>73</v>
      </c>
      <c r="B56" s="51" t="s">
        <v>5</v>
      </c>
      <c r="C56" s="64" t="s">
        <v>64</v>
      </c>
      <c r="D56" s="28" t="s">
        <v>64</v>
      </c>
      <c r="E56" s="28" t="s">
        <v>64</v>
      </c>
      <c r="F56" s="49" t="s">
        <v>64</v>
      </c>
      <c r="G56" s="35">
        <v>2902</v>
      </c>
      <c r="H56" s="28" t="s">
        <v>64</v>
      </c>
      <c r="I56" s="28" t="s">
        <v>64</v>
      </c>
      <c r="J56" s="49" t="s">
        <v>64</v>
      </c>
      <c r="K56" s="35">
        <v>2868</v>
      </c>
      <c r="L56" s="28" t="s">
        <v>64</v>
      </c>
      <c r="M56" s="28" t="s">
        <v>64</v>
      </c>
      <c r="N56" s="49" t="s">
        <v>64</v>
      </c>
      <c r="O56" s="33">
        <v>2856</v>
      </c>
      <c r="P56" s="28" t="s">
        <v>64</v>
      </c>
      <c r="Q56" s="28" t="s">
        <v>64</v>
      </c>
      <c r="R56" s="28" t="s">
        <v>64</v>
      </c>
    </row>
    <row r="57" spans="1:18" ht="15.75" thickBot="1" x14ac:dyDescent="0.3">
      <c r="A57" s="2"/>
      <c r="B57" s="51" t="s">
        <v>34</v>
      </c>
      <c r="C57" s="64" t="s">
        <v>64</v>
      </c>
      <c r="D57" s="28" t="s">
        <v>64</v>
      </c>
      <c r="E57" s="28" t="s">
        <v>64</v>
      </c>
      <c r="F57" s="49" t="s">
        <v>64</v>
      </c>
      <c r="G57" s="39" t="s">
        <v>64</v>
      </c>
      <c r="H57" s="28" t="s">
        <v>64</v>
      </c>
      <c r="I57" s="28" t="s">
        <v>64</v>
      </c>
      <c r="J57" s="49" t="s">
        <v>64</v>
      </c>
      <c r="K57" s="39" t="s">
        <v>64</v>
      </c>
      <c r="L57" s="28" t="s">
        <v>64</v>
      </c>
      <c r="M57" s="28" t="s">
        <v>64</v>
      </c>
      <c r="N57" s="49" t="s">
        <v>64</v>
      </c>
      <c r="O57" s="39" t="s">
        <v>64</v>
      </c>
      <c r="P57" s="28" t="s">
        <v>64</v>
      </c>
      <c r="Q57" s="28" t="s">
        <v>64</v>
      </c>
      <c r="R57" s="28" t="s">
        <v>64</v>
      </c>
    </row>
    <row r="58" spans="1:18" ht="15.75" thickBot="1" x14ac:dyDescent="0.3">
      <c r="A58" s="2"/>
      <c r="B58" s="51" t="s">
        <v>35</v>
      </c>
      <c r="C58" s="64" t="s">
        <v>64</v>
      </c>
      <c r="D58" s="28" t="s">
        <v>64</v>
      </c>
      <c r="E58" s="28" t="s">
        <v>64</v>
      </c>
      <c r="F58" s="49" t="s">
        <v>64</v>
      </c>
      <c r="G58" s="39" t="s">
        <v>64</v>
      </c>
      <c r="H58" s="28" t="s">
        <v>64</v>
      </c>
      <c r="I58" s="28" t="s">
        <v>64</v>
      </c>
      <c r="J58" s="49" t="s">
        <v>64</v>
      </c>
      <c r="K58" s="39" t="s">
        <v>64</v>
      </c>
      <c r="L58" s="28" t="s">
        <v>64</v>
      </c>
      <c r="M58" s="28" t="s">
        <v>64</v>
      </c>
      <c r="N58" s="49" t="s">
        <v>64</v>
      </c>
      <c r="O58" s="39" t="s">
        <v>64</v>
      </c>
      <c r="P58" s="28" t="s">
        <v>64</v>
      </c>
      <c r="Q58" s="28" t="s">
        <v>64</v>
      </c>
      <c r="R58" s="28" t="s">
        <v>64</v>
      </c>
    </row>
    <row r="59" spans="1:18" ht="15.75" thickBot="1" x14ac:dyDescent="0.3">
      <c r="A59" s="2" t="s">
        <v>12</v>
      </c>
      <c r="B59" s="51"/>
      <c r="C59" s="64" t="s">
        <v>64</v>
      </c>
      <c r="D59" s="28" t="s">
        <v>64</v>
      </c>
      <c r="E59" s="28" t="s">
        <v>64</v>
      </c>
      <c r="F59" s="49" t="s">
        <v>64</v>
      </c>
      <c r="G59" s="39" t="s">
        <v>64</v>
      </c>
      <c r="H59" s="28" t="s">
        <v>64</v>
      </c>
      <c r="I59" s="28" t="s">
        <v>64</v>
      </c>
      <c r="J59" s="49" t="s">
        <v>64</v>
      </c>
      <c r="K59" s="39" t="s">
        <v>64</v>
      </c>
      <c r="L59" s="28" t="s">
        <v>64</v>
      </c>
      <c r="M59" s="28" t="s">
        <v>64</v>
      </c>
      <c r="N59" s="49" t="s">
        <v>64</v>
      </c>
      <c r="O59" s="39" t="s">
        <v>64</v>
      </c>
      <c r="P59" s="28" t="s">
        <v>64</v>
      </c>
      <c r="Q59" s="28" t="s">
        <v>64</v>
      </c>
      <c r="R59" s="28" t="s">
        <v>64</v>
      </c>
    </row>
    <row r="60" spans="1:18" ht="15.75" thickBot="1" x14ac:dyDescent="0.3">
      <c r="A60" s="2" t="s">
        <v>36</v>
      </c>
      <c r="B60" s="51"/>
      <c r="C60" s="64" t="s">
        <v>64</v>
      </c>
      <c r="D60" s="28" t="s">
        <v>64</v>
      </c>
      <c r="E60" s="28" t="s">
        <v>64</v>
      </c>
      <c r="F60" s="49" t="s">
        <v>64</v>
      </c>
      <c r="G60" s="39" t="s">
        <v>64</v>
      </c>
      <c r="H60" s="28" t="s">
        <v>64</v>
      </c>
      <c r="I60" s="28" t="s">
        <v>64</v>
      </c>
      <c r="J60" s="49" t="s">
        <v>64</v>
      </c>
      <c r="K60" s="39" t="s">
        <v>64</v>
      </c>
      <c r="L60" s="28" t="s">
        <v>64</v>
      </c>
      <c r="M60" s="28" t="s">
        <v>64</v>
      </c>
      <c r="N60" s="49" t="s">
        <v>64</v>
      </c>
      <c r="O60" s="39" t="s">
        <v>64</v>
      </c>
      <c r="P60" s="28" t="s">
        <v>64</v>
      </c>
      <c r="Q60" s="28" t="s">
        <v>64</v>
      </c>
      <c r="R60" s="28" t="s">
        <v>64</v>
      </c>
    </row>
    <row r="62" spans="1:18" x14ac:dyDescent="0.25">
      <c r="A62" s="98" t="s">
        <v>64</v>
      </c>
      <c r="B62" s="101" t="s">
        <v>70</v>
      </c>
      <c r="C62" s="102"/>
      <c r="D62" s="102"/>
      <c r="E62" s="102"/>
      <c r="F62" s="102"/>
      <c r="G62" s="102"/>
      <c r="H62" s="102"/>
      <c r="I62" s="102"/>
      <c r="J62" s="103"/>
    </row>
    <row r="63" spans="1:18" x14ac:dyDescent="0.25">
      <c r="A63" s="99" t="s">
        <v>66</v>
      </c>
      <c r="B63" s="101" t="s">
        <v>72</v>
      </c>
      <c r="C63" s="102"/>
      <c r="D63" s="102"/>
      <c r="E63" s="102"/>
      <c r="F63" s="102"/>
      <c r="G63" s="102"/>
      <c r="H63" s="102"/>
      <c r="I63" s="102"/>
      <c r="J63" s="103"/>
    </row>
    <row r="64" spans="1:18" x14ac:dyDescent="0.25">
      <c r="A64" s="99" t="s">
        <v>67</v>
      </c>
      <c r="B64" s="101" t="s">
        <v>69</v>
      </c>
      <c r="C64" s="102"/>
      <c r="D64" s="102"/>
      <c r="E64" s="102"/>
      <c r="F64" s="102"/>
      <c r="G64" s="102"/>
      <c r="H64" s="102"/>
      <c r="I64" s="102"/>
      <c r="J64" s="103"/>
    </row>
    <row r="65" spans="1:10" x14ac:dyDescent="0.25">
      <c r="A65" s="100" t="s">
        <v>68</v>
      </c>
      <c r="B65" s="101" t="s">
        <v>71</v>
      </c>
      <c r="C65" s="102"/>
      <c r="D65" s="102"/>
      <c r="E65" s="102"/>
      <c r="F65" s="102"/>
      <c r="G65" s="102"/>
      <c r="H65" s="102"/>
      <c r="I65" s="102"/>
      <c r="J65" s="103"/>
    </row>
  </sheetData>
  <mergeCells count="32">
    <mergeCell ref="B63:J63"/>
    <mergeCell ref="B62:J62"/>
    <mergeCell ref="B64:J64"/>
    <mergeCell ref="B65:J65"/>
    <mergeCell ref="O44:O46"/>
    <mergeCell ref="A51:A54"/>
    <mergeCell ref="G6:J6"/>
    <mergeCell ref="G7:G8"/>
    <mergeCell ref="H7:J7"/>
    <mergeCell ref="G13:G14"/>
    <mergeCell ref="H13:J13"/>
    <mergeCell ref="A9:A11"/>
    <mergeCell ref="D13:F13"/>
    <mergeCell ref="A13:B14"/>
    <mergeCell ref="A48:A49"/>
    <mergeCell ref="A7:B8"/>
    <mergeCell ref="C7:C8"/>
    <mergeCell ref="C6:F6"/>
    <mergeCell ref="C13:C14"/>
    <mergeCell ref="K44:K46"/>
    <mergeCell ref="D7:F7"/>
    <mergeCell ref="G44:G46"/>
    <mergeCell ref="K6:N6"/>
    <mergeCell ref="K7:K8"/>
    <mergeCell ref="L7:N7"/>
    <mergeCell ref="K13:K14"/>
    <mergeCell ref="L13:N13"/>
    <mergeCell ref="O6:R6"/>
    <mergeCell ref="O7:O8"/>
    <mergeCell ref="P7:R7"/>
    <mergeCell ref="O13:O14"/>
    <mergeCell ref="P13:R13"/>
  </mergeCells>
  <pageMargins left="0.2" right="0.2" top="0.75" bottom="0.75" header="0.3" footer="0.3"/>
  <pageSetup scale="61" fitToHeight="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2_017_Update_Req xmlns="d6dbc8c3-1042-4473-bec9-62644ae75647">false</_x0032_017_Update_Req>
    <Hydro_x0020_One_x0020_Data_x0020_Classification xmlns="f0af1d65-dfd0-4b99-b523-def3a954563f">Internal Use (Only Internal information is not for release to the public)</Hydro_x0020_One_x0020_Data_x0020_Classification>
    <Issue_x0020_Additional xmlns="d6dbc8c3-1042-4473-bec9-62644ae75647">false</Issue_x0020_Additional>
    <IR_Exhibit xmlns="d6dbc8c3-1042-4473-bec9-62644ae75647">I</IR_Exhibit>
    <Filing_Date xmlns="d6dbc8c3-1042-4473-bec9-62644ae75647">2018-02-12</Filing_Date>
    <Interrogatory_x0020_Number xmlns="d6dbc8c3-1042-4473-bec9-62644ae75647">23</Interrogatory_x0020_Number>
    <Anchor_IR xmlns="d6dbc8c3-1042-4473-bec9-62644ae75647" xsi:nil="true"/>
    <Exhibit_Ref xmlns="d6dbc8c3-1042-4473-bec9-62644ae75647" xsi:nil="true"/>
    <Legal_x0020_Review_x0020_Required xmlns="d6dbc8c3-1042-4473-bec9-62644ae75647">No</Legal_x0020_Review_x0020_Required>
    <Actors xmlns="d6dbc8c3-1042-4473-bec9-62644ae75647">
      <UserInfo>
        <DisplayName>GARZOUZI Lyla</DisplayName>
        <AccountId>218</AccountId>
        <AccountType/>
      </UserInfo>
    </Actors>
    <Intervenor_x0020_Acronym xmlns="d6dbc8c3-1042-4473-bec9-62644ae75647">AMPCO</Intervenor_x0020_Acronym>
    <Dir_1 xmlns="d6dbc8c3-1042-4473-bec9-62644ae75647">true</Dir_1>
    <Intervenor_x0020_Name xmlns="d6dbc8c3-1042-4473-bec9-62644ae75647">Association of Major Power Consumers in Ontario</Intervenor_x0020_Name>
    <Exhibit_Ref_Page xmlns="d6dbc8c3-1042-4473-bec9-62644ae75647" xsi:nil="true"/>
    <Document_Type xmlns="d6dbc8c3-1042-4473-bec9-62644ae75647">Interrogatory Response</Document_Type>
    <Exhibit_Ref_Additional xmlns="d6dbc8c3-1042-4473-bec9-62644ae75647">false</Exhibit_Ref_Additional>
    <RA_Contact xmlns="d6dbc8c3-1042-4473-bec9-62644ae75647">Nicole Taylor</RA_Contact>
    <Author_x0028_s_x0029_ xmlns="d6dbc8c3-1042-4473-bec9-62644ae75647">
      <UserInfo>
        <DisplayName>CORP\183490</DisplayName>
        <AccountId>2927</AccountId>
        <AccountType/>
      </UserInfo>
    </Author_x0028_s_x0029_>
    <Case_Number xmlns="d6dbc8c3-1042-4473-bec9-62644ae75647">EB-2017-0049</Case_Number>
    <SR_Approved xmlns="d6dbc8c3-1042-4473-bec9-62644ae75647">false</SR_Approved>
    <Strategic_x003f_ xmlns="d6dbc8c3-1042-4473-bec9-62644ae75647">false</Strategic_x003f_>
    <RA_Final xmlns="d6dbc8c3-1042-4473-bec9-62644ae75647">true</RA_Final>
    <IR_Tab xmlns="d6dbc8c3-1042-4473-bec9-62644ae75647">14</IR_Tab>
    <Issue_x0020_Group xmlns="d6dbc8c3-1042-4473-bec9-62644ae75647" xsi:nil="true"/>
    <Draft_Ready xmlns="d6dbc8c3-1042-4473-bec9-62644ae75647">true</Draft_Ready>
    <Question xmlns="d6dbc8c3-1042-4473-bec9-62644ae75647" xsi:nil="true"/>
    <_Version xmlns="http://schemas.microsoft.com/sharepoint/v3/fields" xsi:nil="true"/>
    <CLOReview xmlns="d6dbc8c3-1042-4473-bec9-62644ae75647">false</CLOReview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nterrogatory_Response" ma:contentTypeID="0x01010061EC7F66509FFD4DA0B1B261A86BE7730100407B36F7694D13419ACF55DFA3D7B93F" ma:contentTypeVersion="87" ma:contentTypeDescription="Template for completing responses to Interrogatory Responses" ma:contentTypeScope="" ma:versionID="2bde3c56b1ec35603a8ba9804634b00f">
  <xsd:schema xmlns:xsd="http://www.w3.org/2001/XMLSchema" xmlns:xs="http://www.w3.org/2001/XMLSchema" xmlns:p="http://schemas.microsoft.com/office/2006/metadata/properties" xmlns:ns2="d6dbc8c3-1042-4473-bec9-62644ae75647" xmlns:ns3="f0af1d65-dfd0-4b99-b523-def3a954563f" xmlns:ns4="http://schemas.microsoft.com/sharepoint/v3/fields" targetNamespace="http://schemas.microsoft.com/office/2006/metadata/properties" ma:root="true" ma:fieldsID="f80231d34a7e41def1970a81d6cb8674" ns2:_="" ns3:_="" ns4:_="">
    <xsd:import namespace="d6dbc8c3-1042-4473-bec9-62644ae75647"/>
    <xsd:import namespace="f0af1d65-dfd0-4b99-b523-def3a954563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ase_Number" minOccurs="0"/>
                <xsd:element ref="ns2:Anchor_IR" minOccurs="0"/>
                <xsd:element ref="ns2:Document_Type" minOccurs="0"/>
                <xsd:element ref="ns2:Exhibit_Ref" minOccurs="0"/>
                <xsd:element ref="ns2:Exhibit_Ref_Page" minOccurs="0"/>
                <xsd:element ref="ns2:Exhibit_Ref_Additional" minOccurs="0"/>
                <xsd:element ref="ns2:Intervenor_x0020_Acronym" minOccurs="0"/>
                <xsd:element ref="ns2:Intervenor_x0020_Name" minOccurs="0"/>
                <xsd:element ref="ns2:IR_Exhibit" minOccurs="0"/>
                <xsd:element ref="ns2:IR_Tab" minOccurs="0"/>
                <xsd:element ref="ns2:Interrogatory_x0020_Number" minOccurs="0"/>
                <xsd:element ref="ns2:Question" minOccurs="0"/>
                <xsd:element ref="ns2:RA_Contact" minOccurs="0"/>
                <xsd:element ref="ns2:Draft_Ready" minOccurs="0"/>
                <xsd:element ref="ns2:Dir_1" minOccurs="0"/>
                <xsd:element ref="ns2:RA_Final" minOccurs="0"/>
                <xsd:element ref="ns2:SR_Approved" minOccurs="0"/>
                <xsd:element ref="ns2:Strategic_x003f_" minOccurs="0"/>
                <xsd:element ref="ns2:Legal_x0020_Review_x0020_Required" minOccurs="0"/>
                <xsd:element ref="ns2:Author_x0028_s_x0029_" minOccurs="0"/>
                <xsd:element ref="ns3:Hydro_x0020_One_x0020_Data_x0020_Classification" minOccurs="0"/>
                <xsd:element ref="ns2:Filing_Date" minOccurs="0"/>
                <xsd:element ref="ns2:Issue_x0020_Group" minOccurs="0"/>
                <xsd:element ref="ns2:Issue_x0020_Additional" minOccurs="0"/>
                <xsd:element ref="ns2:Actors" minOccurs="0"/>
                <xsd:element ref="ns2:_x0032_017_Update_Req" minOccurs="0"/>
                <xsd:element ref="ns4:_Version" minOccurs="0"/>
                <xsd:element ref="ns2:CLO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bc8c3-1042-4473-bec9-62644ae75647" elementFormDefault="qualified">
    <xsd:import namespace="http://schemas.microsoft.com/office/2006/documentManagement/types"/>
    <xsd:import namespace="http://schemas.microsoft.com/office/infopath/2007/PartnerControls"/>
    <xsd:element name="Case_Number" ma:index="2" nillable="true" ma:displayName="Case_Number" ma:default="EB-2017-0049" ma:internalName="Case_Number">
      <xsd:simpleType>
        <xsd:restriction base="dms:Text">
          <xsd:maxLength value="255"/>
        </xsd:restriction>
      </xsd:simpleType>
    </xsd:element>
    <xsd:element name="Anchor_IR" ma:index="3" nillable="true" ma:displayName="Anchor_IR" ma:description="Use format I-[IR Tab]-[Intervenor Acronym]-[IR Number], for example: I-27-SEC-2. NO zero infront of the number ie 02. If this is an anchor then put its own Name." ma:internalName="Anchor_IR" ma:readOnly="false">
      <xsd:simpleType>
        <xsd:restriction base="dms:Text">
          <xsd:maxLength value="255"/>
        </xsd:restriction>
      </xsd:simpleType>
    </xsd:element>
    <xsd:element name="Document_Type" ma:index="4" nillable="true" ma:displayName="Document_Type" ma:default="Interrogatory Response" ma:format="Dropdown" ma:internalName="Document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Exhibit_Ref" ma:index="5" nillable="true" ma:displayName="Exhibit_Ref" ma:description="Reference to the DX Application exhibit" ma:format="Dropdown" ma:internalName="Exhibit_Ref" ma:readOnly="false">
      <xsd:simpleType>
        <xsd:restriction base="dms:Choice">
          <xsd:enumeration value="A-01-01"/>
          <xsd:enumeration value="A-02-01"/>
          <xsd:enumeration value="A-02-01-01"/>
          <xsd:enumeration value="A-02-02"/>
          <xsd:enumeration value="A-03-01"/>
          <xsd:enumeration value="A-03-01-01"/>
          <xsd:enumeration value="A-03-01-02"/>
          <xsd:enumeration value="A-03-01-03"/>
          <xsd:enumeration value="A-03-01-04"/>
          <xsd:enumeration value="A-03-01-05"/>
          <xsd:enumeration value="A-03-02"/>
          <xsd:enumeration value="A-03-02-01"/>
          <xsd:enumeration value="A-03-02-02"/>
          <xsd:enumeration value="A-04-01"/>
          <xsd:enumeration value="A-04-02"/>
          <xsd:enumeration value="A-05-01"/>
          <xsd:enumeration value="A-05-02"/>
          <xsd:enumeration value="A-05-02-01"/>
          <xsd:enumeration value="A-05-03"/>
          <xsd:enumeration value="A-05-03-01"/>
          <xsd:enumeration value="A-05-03-02"/>
          <xsd:enumeration value="A-06-01"/>
          <xsd:enumeration value="A-06-02"/>
          <xsd:enumeration value="A-06-02-01"/>
          <xsd:enumeration value="A-06-02-02"/>
          <xsd:enumeration value="A-06-02-03"/>
          <xsd:enumeration value="A-06-03"/>
          <xsd:enumeration value="A-06-04"/>
          <xsd:enumeration value="A-06-04-01"/>
          <xsd:enumeration value="A-06-04-02"/>
          <xsd:enumeration value="A-06-05"/>
          <xsd:enumeration value="A-06-05-01"/>
          <xsd:enumeration value="A-06-06"/>
          <xsd:enumeration value="A-06-07"/>
          <xsd:enumeration value="A-06-07-01"/>
          <xsd:enumeration value="A-06-07-02"/>
          <xsd:enumeration value="A-06-07-03"/>
          <xsd:enumeration value="A-06-08"/>
          <xsd:enumeration value="A-06-08-01"/>
          <xsd:enumeration value="A-07-01"/>
          <xsd:enumeration value="A-08-01"/>
          <xsd:enumeration value="A-09-01"/>
          <xsd:enumeration value="A-09-02"/>
          <xsd:enumeration value="A-10-01"/>
          <xsd:enumeration value="Appendix 2-G"/>
          <xsd:enumeration value="B1-01-01 Section 1.0"/>
          <xsd:enumeration value="B1-01-01 Section 1.1"/>
          <xsd:enumeration value="B1-01-01 Section 1.2"/>
          <xsd:enumeration value="B1-01-01 Section 1.2-A01"/>
          <xsd:enumeration value="B1-01-01 Section 1.2-A02"/>
          <xsd:enumeration value="B1-01-01 Section 1.2-A03"/>
          <xsd:enumeration value="B1-01-01 Section 1.2-A04"/>
          <xsd:enumeration value="B1-01-01 Section 1.2-A05"/>
          <xsd:enumeration value="B1-01-01 Section 1.2-A06"/>
          <xsd:enumeration value="B1-01-01 Section 1.2-A07"/>
          <xsd:enumeration value="B1-01-01 Section 1.2-A08"/>
          <xsd:enumeration value="B1-01-01 Section 1.2-A09"/>
          <xsd:enumeration value="B1-01-01 Section 1.2-A10"/>
          <xsd:enumeration value="B1-01-01 Section 1.2-A11"/>
          <xsd:enumeration value="B1-01-01 Section 1.2-A12"/>
          <xsd:enumeration value="B1-01-01 Section 1.2-A13"/>
          <xsd:enumeration value="B1-01-01 Section 1.2-A14"/>
          <xsd:enumeration value="B1-01-01 Section 1.2-A15"/>
          <xsd:enumeration value="B1-01-01 Section 1.2-A16"/>
          <xsd:enumeration value="B1-01-01 Section 1.2-A17"/>
          <xsd:enumeration value="B1-01-01 Section 1.2-A18"/>
          <xsd:enumeration value="B1-01-01 Section 1.2-A19"/>
          <xsd:enumeration value="B1-01-01 Section 1.2-A20"/>
          <xsd:enumeration value="B1-01-01 Section 1.2-A21"/>
          <xsd:enumeration value="B1-01-01 Section 1.2-A22"/>
          <xsd:enumeration value="B1-01-01 Section 1.2-A23"/>
          <xsd:enumeration value="B1-01-01 Section 1.2-A24"/>
          <xsd:enumeration value="B1-01-01 Section 1.2-A25"/>
          <xsd:enumeration value="B1-01-01 Section 1.2-A26"/>
          <xsd:enumeration value="B1-01-01 Section 1.2-A27"/>
          <xsd:enumeration value="B1-01-01 Section 1.2-A28"/>
          <xsd:enumeration value="B1-01-01 Section 1.2-A29"/>
          <xsd:enumeration value="B1-01-01 Section 1.2-A30"/>
          <xsd:enumeration value="B1-01-01 Section 1.3"/>
          <xsd:enumeration value="B1-01-01 Section 1.3-A01"/>
          <xsd:enumeration value="B1-01-01 Section 1.3-A02"/>
          <xsd:enumeration value="B1-01-01 Section 1.3-A03"/>
          <xsd:enumeration value="B1-01-01 Section 1.3-A04"/>
          <xsd:enumeration value="B1-01-01 Section 1.4"/>
          <xsd:enumeration value="B1-01-01 Section 1.4-A01"/>
          <xsd:enumeration value="B1-01-01 Section 1.4-A05"/>
          <xsd:enumeration value="B1-01-01 Section 1.5"/>
          <xsd:enumeration value="B1-01-01 Section 1.6"/>
          <xsd:enumeration value="B1-01-01 Section 1.6-A01"/>
          <xsd:enumeration value="B1-01-01 Section 1.6-A02"/>
          <xsd:enumeration value="B1-01-01 Section 1.6-A03"/>
          <xsd:enumeration value="B1-01-01 Section 2.0"/>
          <xsd:enumeration value="B1-01-01 Section 2.1"/>
          <xsd:enumeration value="B1-01-01 Section 2.2"/>
          <xsd:enumeration value="B1-01-01 Section 2.3"/>
          <xsd:enumeration value="B1-01-01 Section 2.4"/>
          <xsd:enumeration value="B1-01-01 Section 3.0"/>
          <xsd:enumeration value="B1-01-01 Section 3.1"/>
          <xsd:enumeration value="B1-01-01 Section 3.2"/>
          <xsd:enumeration value="B1-01-01 Section 3.3"/>
          <xsd:enumeration value="B1-01-01 Section 3.4"/>
          <xsd:enumeration value="B1-01-01 Section 3.5"/>
          <xsd:enumeration value="B1-01-01 Section 3.6"/>
          <xsd:enumeration value="B1-01-01 Section 3.7"/>
          <xsd:enumeration value="B1-01-01 Section 3.8"/>
          <xsd:enumeration value="B1-01-02"/>
          <xsd:enumeration value="B1-02-01"/>
          <xsd:enumeration value="C1-01-01"/>
          <xsd:enumeration value="C1-01-02"/>
          <xsd:enumeration value="C1-01-03"/>
          <xsd:enumeration value="C1-01-04"/>
          <xsd:enumeration value="C1-01-05"/>
          <xsd:enumeration value="C1-01-06"/>
          <xsd:enumeration value="C1-01-07"/>
          <xsd:enumeration value="C1-01-08"/>
          <xsd:enumeration value="C1-01-09"/>
          <xsd:enumeration value="C1-01-10"/>
          <xsd:enumeration value="C1-02-01"/>
          <xsd:enumeration value="C1-02-01-01"/>
          <xsd:enumeration value="C1-02-01-02"/>
          <xsd:enumeration value="C1-02-01-03"/>
          <xsd:enumeration value="C1-02-01-04"/>
          <xsd:enumeration value="C1-02-01-05"/>
          <xsd:enumeration value="C1-02-01-06"/>
          <xsd:enumeration value="C1-02-01-07"/>
          <xsd:enumeration value="C1-02-01-08"/>
          <xsd:enumeration value="C1-02-02"/>
          <xsd:enumeration value="C1-02-02-01"/>
          <xsd:enumeration value="C1-02-02-02"/>
          <xsd:enumeration value="C1-03-01"/>
          <xsd:enumeration value="C1-03-01-01"/>
          <xsd:enumeration value="C1-03-01-02"/>
          <xsd:enumeration value="C1-03-01-03"/>
          <xsd:enumeration value="C1-04-01"/>
          <xsd:enumeration value="C1-04-01-01"/>
          <xsd:enumeration value="C1-05-01"/>
          <xsd:enumeration value="C1-05-01-01"/>
          <xsd:enumeration value="C1-05-01-02"/>
          <xsd:enumeration value="C1-05-01-03"/>
          <xsd:enumeration value="C1-05-02"/>
          <xsd:enumeration value="C1-06-01"/>
          <xsd:enumeration value="C1-06-01-01"/>
          <xsd:enumeration value="C1-06-02"/>
          <xsd:enumeration value="C1-07-01"/>
          <xsd:enumeration value="C1-07-02"/>
          <xsd:enumeration value="C1-07-02-01"/>
          <xsd:enumeration value="C1-07-02-02"/>
          <xsd:enumeration value="C1-07-02-03"/>
          <xsd:enumeration value="C1-07-02-04"/>
          <xsd:enumeration value="C1-07-02-05"/>
          <xsd:enumeration value="C1-07-02-06"/>
          <xsd:enumeration value="C1-07-03"/>
          <xsd:enumeration value="C1-07-03-01"/>
          <xsd:enumeration value="C1-07-03-02"/>
          <xsd:enumeration value="C1-07-04"/>
          <xsd:enumeration value="C2-01-01"/>
          <xsd:enumeration value="D1-01-01"/>
          <xsd:enumeration value="D1-01-02"/>
          <xsd:enumeration value="D1-01-03"/>
          <xsd:enumeration value="D1-01-03-01"/>
          <xsd:enumeration value="D1-01-04"/>
          <xsd:enumeration value="D1-01-05"/>
          <xsd:enumeration value="D1-02-01"/>
          <xsd:enumeration value="D1-02-02"/>
          <xsd:enumeration value="D1-03-01"/>
          <xsd:enumeration value="D1-03-01-01"/>
          <xsd:enumeration value="D1-03-01-02"/>
          <xsd:enumeration value="D1-04-01"/>
          <xsd:enumeration value="D1-04-01-01"/>
          <xsd:enumeration value="D2-01-01"/>
          <xsd:enumeration value="D2-01-02"/>
          <xsd:enumeration value="D2-01-02-01"/>
          <xsd:enumeration value="D2-01-03"/>
          <xsd:enumeration value="D2-01-04"/>
          <xsd:enumeration value="D2-01-05"/>
          <xsd:enumeration value="D2-02-01"/>
          <xsd:enumeration value="D2-02-02"/>
          <xsd:enumeration value="DSP_Table_54-57"/>
          <xsd:enumeration value="DSP-Appendix_A"/>
          <xsd:enumeration value="E1-01-01"/>
          <xsd:enumeration value="E1-01-02"/>
          <xsd:enumeration value="E1-01-02_Tables 4_5"/>
          <xsd:enumeration value="E1-01-02-01"/>
          <xsd:enumeration value="E1-02-01"/>
          <xsd:enumeration value="E1-02-01-01"/>
          <xsd:enumeration value="E1-02-01-02"/>
          <xsd:enumeration value="E2-01-01"/>
          <xsd:enumeration value="E2-01-02"/>
          <xsd:enumeration value="F1-01-01"/>
          <xsd:enumeration value="F1-01-01-01"/>
          <xsd:enumeration value="F1-01-01-02"/>
          <xsd:enumeration value="F1-02-01"/>
          <xsd:enumeration value="F1-02-01-01"/>
          <xsd:enumeration value="F1-03-01"/>
          <xsd:enumeration value="G1-01-01"/>
          <xsd:enumeration value="G1-02-01"/>
          <xsd:enumeration value="G1-03-01"/>
          <xsd:enumeration value="G1-03-01-01"/>
          <xsd:enumeration value="G1-03-01-02"/>
          <xsd:enumeration value="G1-03-01-03"/>
          <xsd:enumeration value="G1-03-01-04"/>
          <xsd:enumeration value="H1-01-01"/>
          <xsd:enumeration value="H1-01-01-01"/>
          <xsd:enumeration value="H1-01-01-02"/>
          <xsd:enumeration value="H1-01-02"/>
          <xsd:enumeration value="H1-01-03"/>
          <xsd:enumeration value="H1-01-04"/>
          <xsd:enumeration value="H1-02-01"/>
          <xsd:enumeration value="H1-02-02"/>
          <xsd:enumeration value="H1-02-02-01"/>
          <xsd:enumeration value="H1-02-02-02"/>
          <xsd:enumeration value="H1-02-02-03"/>
          <xsd:enumeration value="H1-02-02-04"/>
          <xsd:enumeration value="H1-02-03"/>
          <xsd:enumeration value="H1-02-03-01"/>
          <xsd:enumeration value="H1-02-03-02"/>
          <xsd:enumeration value="H1-03-01"/>
          <xsd:enumeration value="H1-03-02"/>
          <xsd:enumeration value="H1-04-01"/>
          <xsd:enumeration value="H1-04-01-01"/>
          <xsd:enumeration value="H1-04-01-02"/>
          <xsd:enumeration value="H1-04-01-03"/>
          <xsd:enumeration value="H1-04-01-04"/>
          <xsd:enumeration value="H1-04-01-05"/>
          <xsd:enumeration value="H1-05-01"/>
          <xsd:enumeration value="Q-01-01"/>
          <xsd:enumeration value="Q-01-01-01"/>
          <xsd:enumeration value="Q-01-01-02"/>
          <xsd:enumeration value="Q-01-01-03"/>
          <xsd:enumeration value="Q-01-01-04"/>
          <xsd:enumeration value="Q-01-01-05"/>
          <xsd:enumeration value="Q-01-01-06"/>
          <xsd:enumeration value="Q-01-01-07"/>
          <xsd:enumeration value="Q-01-01-08"/>
          <xsd:enumeration value="Auditor General Report"/>
          <xsd:enumeration value="Executive Presentation Day"/>
          <xsd:enumeration value="None"/>
          <xsd:enumeration value="Previous Proceeding"/>
        </xsd:restriction>
      </xsd:simpleType>
    </xsd:element>
    <xsd:element name="Exhibit_Ref_Page" ma:index="6" nillable="true" ma:displayName="Exhibit_Ref_Page" ma:description="Page number referenced in the IR" ma:internalName="Exhibit_Ref_Page">
      <xsd:simpleType>
        <xsd:restriction base="dms:Text">
          <xsd:maxLength value="255"/>
        </xsd:restriction>
      </xsd:simpleType>
    </xsd:element>
    <xsd:element name="Exhibit_Ref_Additional" ma:index="7" nillable="true" ma:displayName="Exhibit_Ref_Additional" ma:default="0" ma:description="Denotes that there are more than one reference Exhibit" ma:internalName="Exhibit_Ref_Additional" ma:readOnly="false">
      <xsd:simpleType>
        <xsd:restriction base="dms:Boolean"/>
      </xsd:simpleType>
    </xsd:element>
    <xsd:element name="Intervenor_x0020_Acronym" ma:index="8" nillable="true" ma:displayName="Intervenor Acronym" ma:description="Intervenor Acronym" ma:format="Dropdown" ma:internalName="Intervenor_x0020_Acronym" ma:readOnly="false">
      <xsd:simpleType>
        <xsd:restriction base="dms:Choice">
          <xsd:enumeration value="Anwaatin"/>
          <xsd:enumeration value="ABE"/>
          <xsd:enumeration value="AMPCO"/>
          <xsd:enumeration value="BLC"/>
          <xsd:enumeration value="BOMA"/>
          <xsd:enumeration value="CCI"/>
          <xsd:enumeration value="CCSA"/>
          <xsd:enumeration value="CME"/>
          <xsd:enumeration value="COFH"/>
          <xsd:enumeration value="CCON"/>
          <xsd:enumeration value="CCC"/>
          <xsd:enumeration value="DSI"/>
          <xsd:enumeration value="EastLink"/>
          <xsd:enumeration value="EnergyProbe"/>
          <xsd:enumeration value="ESC"/>
          <xsd:enumeration value="IESO"/>
          <xsd:enumeration value="ITPA"/>
          <xsd:enumeration value="Mowat"/>
          <xsd:enumeration value="OnPhaze"/>
          <xsd:enumeration value="OPG"/>
          <xsd:enumeration value="OSEA"/>
          <xsd:enumeration value="PWU"/>
          <xsd:enumeration value="QM"/>
          <xsd:enumeration value="Quinte"/>
          <xsd:enumeration value="RiceLake"/>
          <xsd:enumeration value="Rogers"/>
          <xsd:enumeration value="SEC"/>
          <xsd:enumeration value="Shaw"/>
          <xsd:enumeration value="Staff"/>
          <xsd:enumeration value="SunsetBay"/>
          <xsd:enumeration value="SIA"/>
          <xsd:enumeration value="SEP"/>
          <xsd:enumeration value="Union"/>
          <xsd:enumeration value="VECC"/>
        </xsd:restriction>
      </xsd:simpleType>
    </xsd:element>
    <xsd:element name="Intervenor_x0020_Name" ma:index="9" nillable="true" ma:displayName="Intervenor Name" ma:description="Select Intervenor" ma:format="Dropdown" ma:internalName="Intervenor_x0020_Name">
      <xsd:simpleType>
        <xsd:restriction base="dms:Choice">
          <xsd:enumeration value="Anwaatin Inc."/>
          <xsd:enumeration value="Arbourbrook Estates"/>
          <xsd:enumeration value="Association of Major Power Consumers in Ontario"/>
          <xsd:enumeration value="Balsam Lake Coalition"/>
          <xsd:enumeration value="Building Owners and Managers Association Toronto"/>
          <xsd:enumeration value="Cable Cable Inc."/>
          <xsd:enumeration value="Canadian Cable Systems Alliance Inc."/>
          <xsd:enumeration value="Canadian Manufacturers &amp; Exporters"/>
          <xsd:enumeration value="City of Hamilton"/>
          <xsd:enumeration value="Cogeco Connexion Inc."/>
          <xsd:enumeration value="Consumers Council of Canada"/>
          <xsd:enumeration value="Doyle Salewski Inc."/>
          <xsd:enumeration value="Eastlink"/>
          <xsd:enumeration value="Energy Probe Research Foundation"/>
          <xsd:enumeration value="Energy Storage Canada"/>
          <xsd:enumeration value="Independent Electricity System Operator"/>
          <xsd:enumeration value="Independent Telecommunications Providers Association"/>
          <xsd:enumeration value="Mowat Energy"/>
          <xsd:enumeration value="OEB Staff"/>
          <xsd:enumeration value="OnPhaze Inc."/>
          <xsd:enumeration value="Ontario Power Generation Inc."/>
          <xsd:enumeration value="Ontario Sustainable Energy Association"/>
          <xsd:enumeration value="Power Workers' Union"/>
          <xsd:enumeration value="Quebecor Media"/>
          <xsd:enumeration value="Quinte Manufacturers Association"/>
          <xsd:enumeration value="Rice Lake Tourist Association"/>
          <xsd:enumeration value="Rogers Communications"/>
          <xsd:enumeration value="School Energy Coalition"/>
          <xsd:enumeration value="Shaw Communications Inc."/>
          <xsd:enumeration value="Sunset Bay Road Cottagers"/>
          <xsd:enumeration value="Sustainable Infrastructure Alliance of Ontario"/>
          <xsd:enumeration value="The Society of Energy Professionals"/>
          <xsd:enumeration value="Union Gas Limited"/>
          <xsd:enumeration value="Vulnerable Energy Consumers Coalition"/>
        </xsd:restriction>
      </xsd:simpleType>
    </xsd:element>
    <xsd:element name="IR_Exhibit" ma:index="10" nillable="true" ma:displayName="IR_Exhibit" ma:description="IR Exhibit prefix (&quot;I&quot;)" ma:internalName="IR_Exhibit" ma:readOnly="false">
      <xsd:simpleType>
        <xsd:restriction base="dms:Text">
          <xsd:maxLength value="255"/>
        </xsd:restriction>
      </xsd:simpleType>
    </xsd:element>
    <xsd:element name="IR_Tab" ma:index="11" nillable="true" ma:displayName="IR_Tab" ma:description="Intervenor Number" ma:format="Dropdown" ma:indexed="true" ma:internalName="IR_Tab">
      <xsd:simpleType>
        <xsd:restriction base="dms:Choice">
          <xsd:enumeration value="00"/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</xsd:restriction>
      </xsd:simpleType>
    </xsd:element>
    <xsd:element name="Interrogatory_x0020_Number" ma:index="12" nillable="true" ma:displayName="IR Numb" ma:decimals="0" ma:description="Interrogatory Number" ma:internalName="Interrogatory_x0020_Number" ma:percentage="FALSE">
      <xsd:simpleType>
        <xsd:restriction base="dms:Number"/>
      </xsd:simpleType>
    </xsd:element>
    <xsd:element name="Question" ma:index="13" nillable="true" ma:displayName="Question" ma:description="IR Question Text" ma:internalName="Question">
      <xsd:simpleType>
        <xsd:restriction base="dms:Note">
          <xsd:maxLength value="255"/>
        </xsd:restriction>
      </xsd:simpleType>
    </xsd:element>
    <xsd:element name="RA_Contact" ma:index="14" nillable="true" ma:displayName="RA_Contact" ma:description="See RA Contact List Sheet&#10;" ma:format="Dropdown" ma:internalName="RA_Contact">
      <xsd:simpleType>
        <xsd:restriction base="dms:Choice">
          <xsd:enumeration value="Jody Mceachran"/>
          <xsd:enumeration value="Lisa Lee"/>
          <xsd:enumeration value="Nicole Taylor"/>
          <xsd:enumeration value="Stephen Vetsis"/>
          <xsd:enumeration value="Uri Akselrud"/>
          <xsd:enumeration value="Oren Ben-Shlomo"/>
          <xsd:enumeration value="Alex Zbarcea"/>
          <xsd:enumeration value="Andrew Flannery"/>
        </xsd:restriction>
      </xsd:simpleType>
    </xsd:element>
    <xsd:element name="Draft_Ready" ma:index="15" nillable="true" ma:displayName="Draft_Ready" ma:default="0" ma:description="Denotes whether there is a draft ready for Regulatory review." ma:internalName="Draft_Ready">
      <xsd:simpleType>
        <xsd:restriction base="dms:Boolean"/>
      </xsd:simpleType>
    </xsd:element>
    <xsd:element name="Dir_1" ma:index="16" nillable="true" ma:displayName="Dir_1" ma:default="0" ma:description="Denotes 1st approval by Director to either go to Sr Mgmt review (if strategic) or to go to final formatting." ma:internalName="Dir_1">
      <xsd:simpleType>
        <xsd:restriction base="dms:Boolean"/>
      </xsd:simpleType>
    </xsd:element>
    <xsd:element name="RA_Final" ma:index="17" nillable="true" ma:displayName="RA_Final" ma:default="0" ma:description="Denotes Final Approval by RA." ma:internalName="RA_Final">
      <xsd:simpleType>
        <xsd:restriction base="dms:Boolean"/>
      </xsd:simpleType>
    </xsd:element>
    <xsd:element name="SR_Approved" ma:index="18" nillable="true" ma:displayName="SR_Approved" ma:default="0" ma:description="Check if Sr Mgmt has approved the item.  Only applies if marked strategic." ma:internalName="SR_Approved">
      <xsd:simpleType>
        <xsd:restriction base="dms:Boolean"/>
      </xsd:simpleType>
    </xsd:element>
    <xsd:element name="Strategic_x003f_" ma:index="19" nillable="true" ma:displayName="Strategic?" ma:default="0" ma:description="Is this item strategic?  If yes then it will garner Sr Mgmt review." ma:internalName="Strategic_x003f_">
      <xsd:simpleType>
        <xsd:restriction base="dms:Boolean"/>
      </xsd:simpleType>
    </xsd:element>
    <xsd:element name="Legal_x0020_Review_x0020_Required" ma:index="20" nillable="true" ma:displayName="Legal Review Required" ma:default="No" ma:description="Legal Review Status" ma:format="Dropdown" ma:internalName="Legal_x0020_Review_x0020_Required">
      <xsd:simpleType>
        <xsd:restriction base="dms:Choice">
          <xsd:enumeration value="Yes"/>
          <xsd:enumeration value="No"/>
          <xsd:enumeration value="Submitted for Review"/>
          <xsd:enumeration value="Review Completed"/>
        </xsd:restriction>
      </xsd:simpleType>
    </xsd:element>
    <xsd:element name="Author_x0028_s_x0029_" ma:index="21" nillable="true" ma:displayName="Author(s)" ma:description="The person(s) primarily in charge of authoring the item." ma:list="UserInfo" ma:SharePointGroup="0" ma:internalName="Author_x0028_s_x0029_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iling_Date" ma:index="24" nillable="true" ma:displayName="Filing_Date" ma:description="Date the IR is filed" ma:internalName="Filing_Date" ma:readOnly="false">
      <xsd:simpleType>
        <xsd:restriction base="dms:Text">
          <xsd:maxLength value="255"/>
        </xsd:restriction>
      </xsd:simpleType>
    </xsd:element>
    <xsd:element name="Issue_x0020_Group" ma:index="26" nillable="true" ma:displayName="Issue Group" ma:description="Select the Issue Group that the IR relates to" ma:format="Dropdown" ma:internalName="Issue_x0020_Group">
      <xsd:simpleType>
        <xsd:restriction base="dms:Choice">
          <xsd:enumeration value="Issue 1: Has Hydro One responded appropriately to all relevant OEB directions from previous proceedings?"/>
          <xsd:enumeration value="Issue 2: Has Hydro One adequately responded to the customer concerns expressed in the Community Meetings held for this application?"/>
          <xsd:enumeration value="Issue 3: Is the overall increase in the distribution revenue requirement from 2018 to 2022 reasonable?"/>
          <xsd:enumeration value="Issue 4: Are the rate and bill impacts in each customer class in each year in the 2018 to 2022 period reasonable?"/>
          <xsd:enumeration value="Issue 5: Are Hydro One’s proposed rate impact mitigation measures appropriate and do any of the proposed rate increases require rate smoothing or mitigation beyond what Hydro One has proposed?"/>
          <xsd:enumeration value="Issue 6: Does Hydro One’s First Nation and Métis Strategy sufficiently address the unique rights and concerns of Indigenous customers with respect to Hydro One’s distribution service?"/>
          <xsd:enumeration value="Issue 7: Is Hydro One’s proposed Custom Incentive Rate Methodology, using a Revenue Cap Index, consistent with the OEB’s Rate Handbook?"/>
          <xsd:enumeration value="Issue 8: Is the proposed industry-specific inflation factor, and the proposed custom productivity factor, appropriate?"/>
          <xsd:enumeration value="Issue 9: Are the values for the proposed custom capital factor appropriate?"/>
          <xsd:enumeration value="Issue 10: Are the program-based cost, productivity and benchmarking studies filed by Hydro One appropriate?"/>
          <xsd:enumeration value="Issue 11: Are the results of the studies sufficient to guide Hydro One’s plans to achieve the desired outcomes to the benefit of ratepayers?"/>
          <xsd:enumeration value="Issue 12: Do these studies align with each other and with Hydro One’s overall custom IR Plan?"/>
          <xsd:enumeration value="Issue 13: Are the annual updates proposed by Hydro One appropriate?"/>
          <xsd:enumeration value="Issue 14: Is Hydro One’s proposed integration of the Acquired Utilities in 2021 appropriate?"/>
          <xsd:enumeration value="Issue 15: Is the proposed Earnings/Sharing mechanism appropriate?"/>
          <xsd:enumeration value="Issue 16: Are the proposed Z-factors and Off-Ramps appropriate?"/>
          <xsd:enumeration value="Issue 17: Does the application adequately incorporate and reflect the four outcomes identified in the Rate Handbook: customer focus, operational effectiveness, public policy responsiveness, and financial performance?"/>
          <xsd:enumeration value="Issue 18: Are the metrics in the proposed additional scorecard measures appropriate and do they adequately reflect appropriate outcomes?"/>
          <xsd:enumeration value="Issue 19: Are the proposals for performance monitoring and reporting adequate and do the outcomes adequately reflect customer expectations?"/>
          <xsd:enumeration value="Issue 20: Does the application promote and incent appropriate outcomes for existing and future customers including factors such as cost control, system reliability, service quality, and bill impacts?"/>
          <xsd:enumeration value="Issue 21: Does the application adequately account for productivity gains in its forecasts and adequately include expectations for gains relative to external benchmarks?"/>
          <xsd:enumeration value="Issue 22: Has the applicant adequately demonstrated its ability and commitment to manage within the revenue requirement proposed over the course of the custom incentive rate plan term?"/>
          <xsd:enumeration value="Issue 23: Was the customer consultation adequate and does the Distribution System Plan adequately address customer needs and preferences?"/>
          <xsd:enumeration value="Issue 24: Does Hydro One’s investment planning process consider appropriate planning criteria? Does it adequately address the condition of distribution assets, service quality and system reliability?"/>
          <xsd:enumeration value="Issue 25: Does the Distribution System Plan adequately reflect productivity gains, benefit sharing and benchmarking?"/>
          <xsd:enumeration value="Issue 26: Does the Distribution System Plan address the trade-offs between capital and OM&amp;A spending over the course of the plan period?"/>
          <xsd:enumeration value="Issue 27: Has the distribution System Plan adequately addressed government mandated obligations over the planning period?"/>
          <xsd:enumeration value="Issue 28: Has Hydro One appropriately incorporated Regional Planning in its Distribution System Plan?"/>
          <xsd:enumeration value="Issue 29: Are the proposed capital expenditures resulting from the Distribution System Plan appropriate, and have they been adequately planned and paced?"/>
          <xsd:enumeration value="Issue 30: Are the proposed capital expenditures for System Renewal, System Service, System Access and General Plant appropriately based on the Distribution System Plan?"/>
          <xsd:enumeration value="Issue 31: Are the methodologies used to allocate Common Corporate capital expenditures to the distribution business appropriate?"/>
          <xsd:enumeration value="Issue 32: Are the methodologies used to determine the distribution Overhead Capitalization Rate for 2018 and onward appropriate?"/>
          <xsd:enumeration value="Issue 33: Are the amounts proposed for the rate base from 2018 to 2022 appropriate?"/>
          <xsd:enumeration value="Issue 34: Are the inputs used to determine the working capital component of the rate base and the methodology used appropriate?"/>
          <xsd:enumeration value="Issue 35: Is the proposed capital structure appropriate?"/>
          <xsd:enumeration value="Issue 36: Are the proposed timing and methodology for determining the return on equity and short-term debt prior to the effective date of rate implementation appropriate?"/>
          <xsd:enumeration value="Issue 37: Is the forecast of long term debt for 2018 and further years appropriate?"/>
          <xsd:enumeration value="Issue 38: Are the proposed OM&amp;A spending levels for Sustainment, Development, Operations, Customer Care, Common Corporate and Property Taxes and Rights Payments, appropriate, including consideration of factors considered in the Distribution System Plan?"/>
          <xsd:enumeration value="Issue 39: Do the proposed OM&amp;A expenditures include the consideration of factors such as system reliability, service quality, asset condition, cost benchmarking, bill impact and customer preferences?"/>
          <xsd:enumeration value="Issue 40: Are the proposed 2018 human resources related costs (wages, salaries, benefits, incentive payments, labour productivity and pension costs) including employee levels, appropriate (excluding executive compensation)?"/>
          <xsd:enumeration value="Issue 41: Has Hydro One demonstrated improvements in presenting its compensation costs and showing efficiency and value for dollar associated with its compensation costs (excluding executive compensation)?"/>
          <xsd:enumeration value="Issue 42: Is the updated executive compensation information filed by Hydro One in the distribution proceeding on December 21, 2017 consistent with the OEB’s findings on executive compensation in the EB-2016-0160 Transmission Decision?"/>
          <xsd:enumeration value="Issue 43: Are the methodologies used to allocate Common Corporate Costs and Other OM&amp;A costs to the distribution business for 2018 and further years appropriate?"/>
          <xsd:enumeration value="Issue 44: Is Hydro One’s proposed depreciation expense for 2018 and further years appropriate?"/>
          <xsd:enumeration value="Issue 45: Are the proposed other revenues for 2018 – 2022 appropriate?"/>
          <xsd:enumeration value="Issue 46: Is the load forecast methodology including the forecast of CDM savings appropriate?"/>
          <xsd:enumeration value="Issue 47: Are the customer and load forecasts a reasonable reflection of the energy and demand requirements for 2018 – 2022?"/>
          <xsd:enumeration value="Issue 48: Has the load forecast appropriately accounted for the addition of the Acquired Utilities’ customers in 2021?"/>
          <xsd:enumeration value="Issue 49: Are the inputs to the cost allocation model appropriate and are costs appropriately allocated?"/>
          <xsd:enumeration value="Issue 50: Are the proposed billing determinants appropriate?"/>
          <xsd:enumeration value="Issue 51: Are the revenue-to-cost ratios for all rate classes over the 2018 – 2022 period appropriate?"/>
          <xsd:enumeration value="Issue 52: Are the proposed fixed and variable charges for all rate classes over the 2018 - 2022 period, appropriate, including implementation of the OEB’s residential rate design?"/>
          <xsd:enumeration value="Issue 53: Are the proposed Retail Transmission Service Rates appropriate?"/>
          <xsd:enumeration value="Issue 54: Are the proposed specific service charges for miscellaneous services over the 2018 – 2022 period reasonable?"/>
          <xsd:enumeration value="Issue 55: Are the proposed line losses over the 2018 – 2022 period appropriate?"/>
          <xsd:enumeration value="Issue 56: Do the costs allocated to acquired utilities appropriately reflect the OEB’s decisions in related Hydro One acquisition proceedings?"/>
          <xsd:enumeration value="Issue 57: Are the proposed amounts, disposition and continuance of Hydro One’s existing deferral and variance accounts appropriate?"/>
          <xsd:enumeration value="Issue 58: Are the proposed new deferral and variance accounts appropriate?"/>
          <xsd:enumeration value="Issue 59: Is the proposal to discontinue several deferral and variance accounts appropriate?"/>
        </xsd:restriction>
      </xsd:simpleType>
    </xsd:element>
    <xsd:element name="Issue_x0020_Additional" ma:index="27" nillable="true" ma:displayName="Additional Issues" ma:default="0" ma:description="Is there more than one issue [y/n]" ma:internalName="Issue_x0020_Additional">
      <xsd:simpleType>
        <xsd:restriction base="dms:Boolean"/>
      </xsd:simpleType>
    </xsd:element>
    <xsd:element name="Actors" ma:index="28" nillable="true" ma:displayName="Witness" ma:description="List of Witness(es)" ma:list="UserInfo" ma:SharePointGroup="0" ma:internalName="Actor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0032_017_Update_Req" ma:index="35" nillable="true" ma:displayName="2017_Update_Req" ma:default="0" ma:description="Does this IR require a 2017 update?" ma:internalName="_x0032_017_Update_Req">
      <xsd:simpleType>
        <xsd:restriction base="dms:Boolean"/>
      </xsd:simpleType>
    </xsd:element>
    <xsd:element name="CLOReview" ma:index="39" nillable="true" ma:displayName="CLOReview" ma:default="0" ma:description="Reviewed By Chief Legal Officer" ma:internalName="CLOReview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23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38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A8A361-E95D-4167-90B2-13B7404A99CE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1FB18459-721E-4BC8-8FBE-591B02CD19BA}">
  <ds:schemaRefs>
    <ds:schemaRef ds:uri="http://schemas.openxmlformats.org/package/2006/metadata/core-properties"/>
    <ds:schemaRef ds:uri="f0af1d65-dfd0-4b99-b523-def3a954563f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sharepoint/v3/fields"/>
    <ds:schemaRef ds:uri="d6dbc8c3-1042-4473-bec9-62644ae7564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A9ABB6F-F2A9-458B-AACC-DB3A3158950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E1EBEA1-8A0B-468E-B378-E18F112ECB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dbc8c3-1042-4473-bec9-62644ae75647"/>
    <ds:schemaRef ds:uri="f0af1d65-dfd0-4b99-b523-def3a954563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I-24-AMPCO-23-1</vt:lpstr>
      <vt:lpstr>'I-24-AMPCO-23-1'!Print_Area</vt:lpstr>
      <vt:lpstr>'I-24-AMPCO-23-1'!Print_Titles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AMPCO 23-01</dc:title>
  <dc:creator>Abdul Hadi Syed</dc:creator>
  <cp:lastModifiedBy>Nicole Taylor</cp:lastModifiedBy>
  <cp:lastPrinted>2018-02-08T15:00:52Z</cp:lastPrinted>
  <dcterms:created xsi:type="dcterms:W3CDTF">2017-10-10T17:57:57Z</dcterms:created>
  <dcterms:modified xsi:type="dcterms:W3CDTF">2018-02-10T01:41:02Z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0x01010061EC7F66509FFD4DA0B1B261A86BE7730100407B36F7694D13419ACF55DFA3D7B93F</vt:lpwstr>
  </property>
</Properties>
</file>