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8192" windowHeight="11256" activeTab="1"/>
  </bookViews>
  <sheets>
    <sheet name="Woodstock" sheetId="1" r:id="rId1"/>
    <sheet name="Norfolk" sheetId="4" r:id="rId2"/>
    <sheet name="Haldimand" sheetId="5" r:id="rId3"/>
  </sheets>
  <calcPr calcId="145621"/>
</workbook>
</file>

<file path=xl/calcChain.xml><?xml version="1.0" encoding="utf-8"?>
<calcChain xmlns="http://schemas.openxmlformats.org/spreadsheetml/2006/main">
  <c r="E24" i="1" l="1"/>
  <c r="F24" i="1" s="1"/>
  <c r="H24" i="1" s="1"/>
  <c r="E23" i="1"/>
  <c r="D24" i="1"/>
  <c r="D23" i="1"/>
  <c r="F23" i="1" l="1"/>
  <c r="H23" i="1" s="1"/>
  <c r="D7" i="4"/>
  <c r="D8" i="4"/>
  <c r="C8" i="4"/>
  <c r="C7" i="4"/>
  <c r="C8" i="1"/>
  <c r="C7" i="1"/>
  <c r="J7" i="5"/>
  <c r="I7" i="5"/>
  <c r="C8" i="5"/>
  <c r="C7" i="5"/>
  <c r="C18" i="5" l="1"/>
  <c r="D18" i="5" s="1"/>
  <c r="E18" i="5" s="1"/>
  <c r="F18" i="5" s="1"/>
  <c r="G18" i="5" s="1"/>
  <c r="H18" i="5" s="1"/>
  <c r="I18" i="5" s="1"/>
  <c r="J18" i="5" s="1"/>
  <c r="C17" i="5"/>
  <c r="D17" i="5" s="1"/>
  <c r="E17" i="5" s="1"/>
  <c r="F17" i="5" s="1"/>
  <c r="G17" i="5" s="1"/>
  <c r="H17" i="5" s="1"/>
  <c r="I17" i="5" s="1"/>
  <c r="J17" i="5" s="1"/>
  <c r="C13" i="5"/>
  <c r="D13" i="5" s="1"/>
  <c r="E13" i="5" s="1"/>
  <c r="F13" i="5" s="1"/>
  <c r="G13" i="5" s="1"/>
  <c r="H13" i="5" s="1"/>
  <c r="I13" i="5" s="1"/>
  <c r="J13" i="5" s="1"/>
  <c r="C12" i="5"/>
  <c r="D12" i="5" s="1"/>
  <c r="E12" i="5" s="1"/>
  <c r="F12" i="5" s="1"/>
  <c r="G12" i="5" s="1"/>
  <c r="H12" i="5" s="1"/>
  <c r="I12" i="5" s="1"/>
  <c r="J12" i="5" s="1"/>
  <c r="I8" i="5"/>
  <c r="J8" i="5" s="1"/>
  <c r="C17" i="4" l="1"/>
  <c r="C18" i="4"/>
  <c r="C13" i="4"/>
  <c r="C12" i="4"/>
  <c r="D18" i="4" l="1"/>
  <c r="E18" i="4" s="1"/>
  <c r="F18" i="4" s="1"/>
  <c r="G18" i="4" s="1"/>
  <c r="H18" i="4" s="1"/>
  <c r="I18" i="4" s="1"/>
  <c r="J18" i="4" s="1"/>
  <c r="K18" i="4" s="1"/>
  <c r="D17" i="4"/>
  <c r="E17" i="4" s="1"/>
  <c r="F17" i="4" s="1"/>
  <c r="G17" i="4" s="1"/>
  <c r="H17" i="4" s="1"/>
  <c r="I17" i="4" s="1"/>
  <c r="J17" i="4" s="1"/>
  <c r="K17" i="4" s="1"/>
  <c r="D13" i="4"/>
  <c r="E13" i="4" s="1"/>
  <c r="F13" i="4" s="1"/>
  <c r="G13" i="4" s="1"/>
  <c r="H13" i="4" s="1"/>
  <c r="I13" i="4" s="1"/>
  <c r="J13" i="4" s="1"/>
  <c r="K13" i="4" s="1"/>
  <c r="D12" i="4"/>
  <c r="E12" i="4" s="1"/>
  <c r="F12" i="4" s="1"/>
  <c r="G12" i="4" s="1"/>
  <c r="H12" i="4" s="1"/>
  <c r="I12" i="4" s="1"/>
  <c r="J12" i="4" s="1"/>
  <c r="K12" i="4" s="1"/>
  <c r="I8" i="4"/>
  <c r="J8" i="4" s="1"/>
  <c r="K8" i="4" s="1"/>
  <c r="I7" i="4"/>
  <c r="J7" i="4" s="1"/>
  <c r="K7" i="4" s="1"/>
  <c r="C18" i="1" l="1"/>
  <c r="D18" i="1" s="1"/>
  <c r="E18" i="1" s="1"/>
  <c r="F18" i="1" s="1"/>
  <c r="G18" i="1" s="1"/>
  <c r="H18" i="1" s="1"/>
  <c r="I18" i="1" s="1"/>
  <c r="J18" i="1" s="1"/>
  <c r="C17" i="1"/>
  <c r="D17" i="1" s="1"/>
  <c r="E17" i="1" s="1"/>
  <c r="F17" i="1" s="1"/>
  <c r="G17" i="1" s="1"/>
  <c r="H17" i="1" s="1"/>
  <c r="I17" i="1" s="1"/>
  <c r="J17" i="1" s="1"/>
  <c r="C13" i="1"/>
  <c r="D13" i="1" s="1"/>
  <c r="E13" i="1" s="1"/>
  <c r="F13" i="1" s="1"/>
  <c r="G13" i="1" s="1"/>
  <c r="H13" i="1" s="1"/>
  <c r="I13" i="1" s="1"/>
  <c r="J13" i="1" s="1"/>
  <c r="C12" i="1"/>
  <c r="D12" i="1" s="1"/>
  <c r="E12" i="1" s="1"/>
  <c r="F12" i="1" s="1"/>
  <c r="G12" i="1" s="1"/>
  <c r="H12" i="1" s="1"/>
  <c r="I12" i="1" s="1"/>
  <c r="J12" i="1" s="1"/>
  <c r="I7" i="1"/>
  <c r="J7" i="1" s="1"/>
  <c r="I8" i="1"/>
  <c r="J8" i="1" s="1"/>
</calcChain>
</file>

<file path=xl/sharedStrings.xml><?xml version="1.0" encoding="utf-8"?>
<sst xmlns="http://schemas.openxmlformats.org/spreadsheetml/2006/main" count="83" uniqueCount="27">
  <si>
    <t>DX Vol Charge ($/kWh or $/kW)</t>
  </si>
  <si>
    <t>DX Fixed Charge ($/Month)</t>
  </si>
  <si>
    <t>Residential</t>
  </si>
  <si>
    <t>GS &lt; 50 kW</t>
  </si>
  <si>
    <t>GS 50-999 kW</t>
  </si>
  <si>
    <t>CoS</t>
  </si>
  <si>
    <t>IRM</t>
  </si>
  <si>
    <t>Growth Rate</t>
  </si>
  <si>
    <t>GS 50-4,999 kW</t>
  </si>
  <si>
    <t>2016*</t>
  </si>
  <si>
    <t>2017*</t>
  </si>
  <si>
    <t>2018*</t>
  </si>
  <si>
    <t>2019*</t>
  </si>
  <si>
    <t>2020*</t>
  </si>
  <si>
    <t>Base 2016 rates in no acquisition scenario (after accounting for move to all-fixed rates)</t>
  </si>
  <si>
    <t>Escalated 2015 Rates</t>
  </si>
  <si>
    <t>Actual 2016 Rates per Rate Schedules</t>
  </si>
  <si>
    <t>Actual 2015 Rates per Rate Schedules</t>
  </si>
  <si>
    <t>Dsitribution Charges</t>
  </si>
  <si>
    <t>DX Fixed ($/Month)</t>
  </si>
  <si>
    <t>DX Vol ($/kWh or $/kW)</t>
  </si>
  <si>
    <t xml:space="preserve">Change in rates due to move to all-fixed </t>
  </si>
  <si>
    <t xml:space="preserve">Final 2016 rates for no acquisition scenario </t>
  </si>
  <si>
    <t>Assumed growth rate for 2016 in no Acquisition Scenario</t>
  </si>
  <si>
    <t>* Rates shown include the impact of move to all-fixed distribution rates. The process to derive Woodstock's 2016 residential rates is illustrated below. This same process was followed for the remaining years of move to all-fixed DX rates for Woodstock and for the residential classes of Norfolk and Haldimand.</t>
  </si>
  <si>
    <t>Example of the process followed to derive Woodstock's 2016 Residential distribution rates</t>
  </si>
  <si>
    <t>* Rates shown include the impact of move to all-fixed distribution rates. Refer to the exmple provided in tab "Woodstock" for illustration of the process followed.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</si>
</sst>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$&quot;#,##0.0000"/>
    <numFmt numFmtId="166" formatCode="&quot;$&quot;#,##0"/>
    <numFmt numFmtId="167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opLeftCell="A7" workbookViewId="0">
      <selection activeCell="J22" sqref="J22"/>
    </sheetView>
  </sheetViews>
  <sheetFormatPr defaultColWidth="9.109375" defaultRowHeight="14.4" x14ac:dyDescent="0.3"/>
  <cols>
    <col min="1" max="1" width="16" style="1" customWidth="1"/>
    <col min="2" max="10" width="13.5546875" style="6" customWidth="1"/>
    <col min="11" max="11" width="9.109375" style="6" customWidth="1"/>
    <col min="12" max="12" width="9.109375" style="6"/>
    <col min="13" max="13" width="11.109375" style="6" bestFit="1" customWidth="1"/>
    <col min="14" max="14" width="12.6640625" style="6" bestFit="1" customWidth="1"/>
    <col min="15" max="16384" width="9.109375" style="6"/>
  </cols>
  <sheetData>
    <row r="1" spans="1:14" ht="15" x14ac:dyDescent="0.25">
      <c r="A1" s="2"/>
      <c r="B1" s="3">
        <v>2014</v>
      </c>
      <c r="C1" s="3">
        <v>2015</v>
      </c>
      <c r="D1" s="3">
        <v>2016</v>
      </c>
      <c r="E1" s="3">
        <v>2017</v>
      </c>
      <c r="F1" s="3">
        <v>2018</v>
      </c>
      <c r="G1" s="3">
        <v>2019</v>
      </c>
      <c r="H1" s="3">
        <v>2020</v>
      </c>
      <c r="I1" s="3">
        <v>2021</v>
      </c>
      <c r="J1" s="3">
        <v>2022</v>
      </c>
    </row>
    <row r="2" spans="1:14" x14ac:dyDescent="0.3">
      <c r="A2" s="27" t="s">
        <v>7</v>
      </c>
      <c r="B2" s="5"/>
      <c r="C2" s="5" t="s">
        <v>5</v>
      </c>
      <c r="D2" s="5" t="s">
        <v>6</v>
      </c>
      <c r="E2" s="5" t="s">
        <v>6</v>
      </c>
      <c r="F2" s="5" t="s">
        <v>6</v>
      </c>
      <c r="G2" s="5" t="s">
        <v>6</v>
      </c>
      <c r="H2" s="5" t="s">
        <v>5</v>
      </c>
      <c r="I2" s="5" t="s">
        <v>6</v>
      </c>
      <c r="J2" s="5" t="s">
        <v>6</v>
      </c>
    </row>
    <row r="3" spans="1:14" x14ac:dyDescent="0.3">
      <c r="A3" s="27"/>
      <c r="B3" s="5"/>
      <c r="C3" s="10">
        <v>6.3E-2</v>
      </c>
      <c r="D3" s="10">
        <v>1.5000000000000001E-2</v>
      </c>
      <c r="E3" s="10">
        <v>1.4499999999999999E-2</v>
      </c>
      <c r="F3" s="10">
        <v>7.5000000000000006E-3</v>
      </c>
      <c r="G3" s="10">
        <v>7.5000000000000006E-3</v>
      </c>
      <c r="H3" s="10">
        <v>6.3E-2</v>
      </c>
      <c r="I3" s="10">
        <v>7.5000000000000006E-3</v>
      </c>
      <c r="J3" s="10">
        <v>7.5000000000000006E-3</v>
      </c>
      <c r="L3" s="15"/>
    </row>
    <row r="4" spans="1:14" ht="15" x14ac:dyDescent="0.25">
      <c r="D4" s="15"/>
      <c r="E4" s="15"/>
      <c r="F4" s="15"/>
      <c r="G4" s="15"/>
      <c r="H4" s="15"/>
      <c r="I4" s="15"/>
      <c r="J4" s="15"/>
    </row>
    <row r="6" spans="1:14" s="4" customFormat="1" ht="15" x14ac:dyDescent="0.25">
      <c r="A6" s="2" t="s">
        <v>2</v>
      </c>
      <c r="B6" s="3">
        <v>2014</v>
      </c>
      <c r="C6" s="3">
        <v>2015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>
        <v>2021</v>
      </c>
      <c r="J6" s="3">
        <v>2022</v>
      </c>
    </row>
    <row r="7" spans="1:14" ht="30" x14ac:dyDescent="0.25">
      <c r="A7" s="2" t="s">
        <v>1</v>
      </c>
      <c r="B7" s="7">
        <v>12.98</v>
      </c>
      <c r="C7" s="7">
        <f>ROUND(B7*(1+C$3),2)</f>
        <v>13.8</v>
      </c>
      <c r="D7" s="7">
        <v>17.670000000000002</v>
      </c>
      <c r="E7" s="7">
        <v>21.64</v>
      </c>
      <c r="F7" s="7">
        <v>25.54</v>
      </c>
      <c r="G7" s="7">
        <v>29.52</v>
      </c>
      <c r="H7" s="7">
        <v>35.409999999999997</v>
      </c>
      <c r="I7" s="7">
        <f t="shared" ref="I7:J7" si="0">ROUND(H7+(H7*I$3),2)</f>
        <v>35.68</v>
      </c>
      <c r="J7" s="7">
        <f t="shared" si="0"/>
        <v>35.950000000000003</v>
      </c>
      <c r="L7" s="16"/>
      <c r="M7" s="16"/>
    </row>
    <row r="8" spans="1:14" ht="45" x14ac:dyDescent="0.25">
      <c r="A8" s="2" t="s">
        <v>0</v>
      </c>
      <c r="B8" s="8">
        <v>2.2200000000000001E-2</v>
      </c>
      <c r="C8" s="8">
        <f>ROUND(B8*(1+C$3),4)</f>
        <v>2.3599999999999999E-2</v>
      </c>
      <c r="D8" s="8">
        <v>1.9199999999999998E-2</v>
      </c>
      <c r="E8" s="8">
        <v>1.4500000000000001E-2</v>
      </c>
      <c r="F8" s="8">
        <v>9.7999999999999997E-3</v>
      </c>
      <c r="G8" s="8">
        <v>4.7999999999999996E-3</v>
      </c>
      <c r="H8" s="8">
        <v>0</v>
      </c>
      <c r="I8" s="8">
        <f t="shared" ref="I8:J8" si="1">ROUND(H8+(H8*I$3),4)</f>
        <v>0</v>
      </c>
      <c r="J8" s="8">
        <f t="shared" si="1"/>
        <v>0</v>
      </c>
      <c r="K8" s="17"/>
      <c r="L8" s="16"/>
      <c r="M8" s="12"/>
    </row>
    <row r="9" spans="1:14" ht="24" customHeight="1" x14ac:dyDescent="0.25">
      <c r="A9" s="28" t="s">
        <v>24</v>
      </c>
      <c r="B9" s="28"/>
      <c r="C9" s="28"/>
      <c r="D9" s="28"/>
      <c r="E9" s="28"/>
      <c r="F9" s="28"/>
      <c r="G9" s="28"/>
      <c r="H9" s="28"/>
      <c r="I9" s="28"/>
      <c r="J9" s="28"/>
      <c r="K9" s="18"/>
      <c r="N9" s="12"/>
    </row>
    <row r="10" spans="1:14" ht="15" x14ac:dyDescent="0.25">
      <c r="N10" s="11"/>
    </row>
    <row r="11" spans="1:14" ht="15" x14ac:dyDescent="0.25">
      <c r="A11" s="2" t="s">
        <v>3</v>
      </c>
      <c r="B11" s="3">
        <v>2014</v>
      </c>
      <c r="C11" s="3">
        <v>2015</v>
      </c>
      <c r="D11" s="3">
        <v>2016</v>
      </c>
      <c r="E11" s="3">
        <v>2017</v>
      </c>
      <c r="F11" s="3">
        <v>2018</v>
      </c>
      <c r="G11" s="3">
        <v>2019</v>
      </c>
      <c r="H11" s="3">
        <v>2020</v>
      </c>
      <c r="I11" s="3">
        <v>2021</v>
      </c>
      <c r="J11" s="3">
        <v>2022</v>
      </c>
      <c r="L11" s="4"/>
      <c r="M11" s="4"/>
      <c r="N11" s="14"/>
    </row>
    <row r="12" spans="1:14" ht="30" x14ac:dyDescent="0.25">
      <c r="A12" s="2" t="s">
        <v>1</v>
      </c>
      <c r="B12" s="7">
        <v>25.19</v>
      </c>
      <c r="C12" s="7">
        <f>ROUND(B12+(B12*C$3),2)</f>
        <v>26.78</v>
      </c>
      <c r="D12" s="7">
        <f t="shared" ref="D12:J12" si="2">ROUND(C12+(C12*D$3),2)</f>
        <v>27.18</v>
      </c>
      <c r="E12" s="7">
        <f t="shared" si="2"/>
        <v>27.57</v>
      </c>
      <c r="F12" s="7">
        <f t="shared" si="2"/>
        <v>27.78</v>
      </c>
      <c r="G12" s="7">
        <f t="shared" si="2"/>
        <v>27.99</v>
      </c>
      <c r="H12" s="7">
        <f t="shared" si="2"/>
        <v>29.75</v>
      </c>
      <c r="I12" s="7">
        <f t="shared" si="2"/>
        <v>29.97</v>
      </c>
      <c r="J12" s="7">
        <f t="shared" si="2"/>
        <v>30.19</v>
      </c>
    </row>
    <row r="13" spans="1:14" ht="45" x14ac:dyDescent="0.25">
      <c r="A13" s="2" t="s">
        <v>0</v>
      </c>
      <c r="B13" s="8">
        <v>1.4500000000000001E-2</v>
      </c>
      <c r="C13" s="8">
        <f>ROUND(B13+(B13*C$3),4)</f>
        <v>1.54E-2</v>
      </c>
      <c r="D13" s="8">
        <f t="shared" ref="D13:J13" si="3">ROUND(C13+(C13*D$3),4)</f>
        <v>1.5599999999999999E-2</v>
      </c>
      <c r="E13" s="8">
        <f t="shared" si="3"/>
        <v>1.5800000000000002E-2</v>
      </c>
      <c r="F13" s="8">
        <f t="shared" si="3"/>
        <v>1.5900000000000001E-2</v>
      </c>
      <c r="G13" s="8">
        <f t="shared" si="3"/>
        <v>1.6E-2</v>
      </c>
      <c r="H13" s="8">
        <f t="shared" si="3"/>
        <v>1.7000000000000001E-2</v>
      </c>
      <c r="I13" s="8">
        <f t="shared" si="3"/>
        <v>1.7100000000000001E-2</v>
      </c>
      <c r="J13" s="8">
        <f t="shared" si="3"/>
        <v>1.72E-2</v>
      </c>
    </row>
    <row r="16" spans="1:14" ht="15" x14ac:dyDescent="0.25">
      <c r="A16" s="2" t="s">
        <v>4</v>
      </c>
      <c r="B16" s="3">
        <v>2014</v>
      </c>
      <c r="C16" s="3">
        <v>2015</v>
      </c>
      <c r="D16" s="3">
        <v>2016</v>
      </c>
      <c r="E16" s="3">
        <v>2017</v>
      </c>
      <c r="F16" s="3">
        <v>2018</v>
      </c>
      <c r="G16" s="3">
        <v>2019</v>
      </c>
      <c r="H16" s="3">
        <v>2020</v>
      </c>
      <c r="I16" s="3">
        <v>2021</v>
      </c>
      <c r="J16" s="3">
        <v>2022</v>
      </c>
      <c r="L16" s="4"/>
      <c r="M16" s="4"/>
    </row>
    <row r="17" spans="1:10" ht="30" x14ac:dyDescent="0.25">
      <c r="A17" s="2" t="s">
        <v>1</v>
      </c>
      <c r="B17" s="7">
        <v>139.96</v>
      </c>
      <c r="C17" s="7">
        <f>ROUND(B17+(B17*C$3),2)</f>
        <v>148.78</v>
      </c>
      <c r="D17" s="7">
        <f t="shared" ref="D17:J17" si="4">ROUND(C17+(C17*D$3),2)</f>
        <v>151.01</v>
      </c>
      <c r="E17" s="7">
        <f t="shared" si="4"/>
        <v>153.19999999999999</v>
      </c>
      <c r="F17" s="7">
        <f t="shared" si="4"/>
        <v>154.35</v>
      </c>
      <c r="G17" s="7">
        <f t="shared" si="4"/>
        <v>155.51</v>
      </c>
      <c r="H17" s="7">
        <f t="shared" si="4"/>
        <v>165.31</v>
      </c>
      <c r="I17" s="7">
        <f t="shared" si="4"/>
        <v>166.55</v>
      </c>
      <c r="J17" s="7">
        <f t="shared" si="4"/>
        <v>167.8</v>
      </c>
    </row>
    <row r="18" spans="1:10" ht="45" x14ac:dyDescent="0.25">
      <c r="A18" s="2" t="s">
        <v>0</v>
      </c>
      <c r="B18" s="8">
        <v>2.5777000000000001</v>
      </c>
      <c r="C18" s="8">
        <f>ROUND(B18+(B18*C$3),4)</f>
        <v>2.7401</v>
      </c>
      <c r="D18" s="8">
        <f t="shared" ref="D18:J18" si="5">ROUND(C18+(C18*D$3),4)</f>
        <v>2.7812000000000001</v>
      </c>
      <c r="E18" s="8">
        <f t="shared" si="5"/>
        <v>2.8214999999999999</v>
      </c>
      <c r="F18" s="8">
        <f t="shared" si="5"/>
        <v>2.8426999999999998</v>
      </c>
      <c r="G18" s="8">
        <f t="shared" si="5"/>
        <v>2.8639999999999999</v>
      </c>
      <c r="H18" s="8">
        <f t="shared" si="5"/>
        <v>3.0444</v>
      </c>
      <c r="I18" s="8">
        <f t="shared" si="5"/>
        <v>3.0672000000000001</v>
      </c>
      <c r="J18" s="8">
        <f t="shared" si="5"/>
        <v>3.0901999999999998</v>
      </c>
    </row>
    <row r="21" spans="1:10" ht="15" x14ac:dyDescent="0.25">
      <c r="A21" s="27" t="s">
        <v>25</v>
      </c>
      <c r="B21" s="27"/>
      <c r="C21" s="27"/>
      <c r="D21" s="27"/>
      <c r="E21" s="27"/>
      <c r="F21" s="27"/>
      <c r="G21" s="27"/>
      <c r="H21" s="27"/>
    </row>
    <row r="22" spans="1:10" ht="135" x14ac:dyDescent="0.25">
      <c r="A22" s="2" t="s">
        <v>18</v>
      </c>
      <c r="B22" s="2" t="s">
        <v>17</v>
      </c>
      <c r="C22" s="19" t="s">
        <v>16</v>
      </c>
      <c r="D22" s="19" t="s">
        <v>21</v>
      </c>
      <c r="E22" s="19" t="s">
        <v>15</v>
      </c>
      <c r="F22" s="19" t="s">
        <v>14</v>
      </c>
      <c r="G22" s="2" t="s">
        <v>23</v>
      </c>
      <c r="H22" s="2" t="s">
        <v>22</v>
      </c>
    </row>
    <row r="23" spans="1:10" ht="28.8" x14ac:dyDescent="0.3">
      <c r="A23" s="2" t="s">
        <v>19</v>
      </c>
      <c r="B23" s="20">
        <v>12.98</v>
      </c>
      <c r="C23" s="23">
        <v>16.38</v>
      </c>
      <c r="D23" s="21">
        <f>(C23-B23)/B23</f>
        <v>0.26194144838212624</v>
      </c>
      <c r="E23" s="22">
        <f>C7</f>
        <v>13.8</v>
      </c>
      <c r="F23" s="23">
        <f>ROUND(E23*(1+D23),2)</f>
        <v>17.41</v>
      </c>
      <c r="G23" s="10">
        <v>1.5000000000000001E-2</v>
      </c>
      <c r="H23" s="7">
        <f>ROUND(F23*(1+G23),2)</f>
        <v>17.670000000000002</v>
      </c>
    </row>
    <row r="24" spans="1:10" ht="28.8" x14ac:dyDescent="0.3">
      <c r="A24" s="2" t="s">
        <v>20</v>
      </c>
      <c r="B24" s="24">
        <v>2.2200000000000001E-2</v>
      </c>
      <c r="C24" s="26">
        <v>1.78E-2</v>
      </c>
      <c r="D24" s="21">
        <f>(C24-B24)/B24</f>
        <v>-0.19819819819819823</v>
      </c>
      <c r="E24" s="25">
        <f>C8</f>
        <v>2.3599999999999999E-2</v>
      </c>
      <c r="F24" s="26">
        <f>ROUND(E24*(1+D24),4)</f>
        <v>1.89E-2</v>
      </c>
      <c r="G24" s="10">
        <v>1.5000000000000001E-2</v>
      </c>
      <c r="H24" s="8">
        <f>ROUND(F24*(1+G24),4)</f>
        <v>1.9199999999999998E-2</v>
      </c>
    </row>
    <row r="26" spans="1:10" x14ac:dyDescent="0.3">
      <c r="H26" s="13"/>
    </row>
  </sheetData>
  <mergeCells count="3">
    <mergeCell ref="A2:A3"/>
    <mergeCell ref="A9:J9"/>
    <mergeCell ref="A21:H21"/>
  </mergeCells>
  <pageMargins left="0.45" right="0.45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selection activeCell="N9" sqref="N9"/>
    </sheetView>
  </sheetViews>
  <sheetFormatPr defaultColWidth="9.109375" defaultRowHeight="14.4" x14ac:dyDescent="0.3"/>
  <cols>
    <col min="1" max="1" width="16" style="1" customWidth="1"/>
    <col min="2" max="2" width="8.88671875" style="1" customWidth="1"/>
    <col min="3" max="11" width="8.88671875" style="6" customWidth="1"/>
    <col min="12" max="12" width="9.33203125" style="6" customWidth="1"/>
    <col min="13" max="16384" width="9.109375" style="6"/>
  </cols>
  <sheetData>
    <row r="1" spans="1:14" ht="15" x14ac:dyDescent="0.25">
      <c r="A1" s="2"/>
      <c r="B1" s="2">
        <v>2013</v>
      </c>
      <c r="C1" s="3">
        <v>2014</v>
      </c>
      <c r="D1" s="3">
        <v>2015</v>
      </c>
      <c r="E1" s="3">
        <v>2016</v>
      </c>
      <c r="F1" s="3">
        <v>2017</v>
      </c>
      <c r="G1" s="3">
        <v>2018</v>
      </c>
      <c r="H1" s="3">
        <v>2019</v>
      </c>
      <c r="I1" s="3">
        <v>2020</v>
      </c>
      <c r="J1" s="3">
        <v>2021</v>
      </c>
      <c r="K1" s="3">
        <v>2022</v>
      </c>
    </row>
    <row r="2" spans="1:14" x14ac:dyDescent="0.3">
      <c r="A2" s="27" t="s">
        <v>7</v>
      </c>
      <c r="B2" s="2"/>
      <c r="C2" s="5" t="s">
        <v>6</v>
      </c>
      <c r="D2" s="5" t="s">
        <v>6</v>
      </c>
      <c r="E2" s="5" t="s">
        <v>5</v>
      </c>
      <c r="F2" s="5" t="s">
        <v>6</v>
      </c>
      <c r="G2" s="5" t="s">
        <v>6</v>
      </c>
      <c r="H2" s="5" t="s">
        <v>6</v>
      </c>
      <c r="I2" s="5" t="s">
        <v>6</v>
      </c>
      <c r="J2" s="5" t="s">
        <v>5</v>
      </c>
      <c r="K2" s="5" t="s">
        <v>6</v>
      </c>
    </row>
    <row r="3" spans="1:14" x14ac:dyDescent="0.3">
      <c r="A3" s="27"/>
      <c r="B3" s="2"/>
      <c r="C3" s="10">
        <v>1.4000000000000002E-2</v>
      </c>
      <c r="D3" s="10">
        <v>1.3000000000000001E-2</v>
      </c>
      <c r="E3" s="10">
        <v>6.3E-2</v>
      </c>
      <c r="F3" s="10">
        <v>1.6E-2</v>
      </c>
      <c r="G3" s="10">
        <v>9.0000000000000011E-3</v>
      </c>
      <c r="H3" s="10">
        <v>9.0000000000000011E-3</v>
      </c>
      <c r="I3" s="10">
        <v>9.0000000000000011E-3</v>
      </c>
      <c r="J3" s="10">
        <v>6.3E-2</v>
      </c>
      <c r="K3" s="10">
        <v>9.0000000000000011E-3</v>
      </c>
    </row>
    <row r="4" spans="1:14" ht="15" x14ac:dyDescent="0.25">
      <c r="D4" s="9"/>
      <c r="E4" s="9"/>
      <c r="F4" s="9"/>
      <c r="G4" s="9"/>
      <c r="H4" s="9"/>
      <c r="I4" s="9"/>
      <c r="J4" s="9"/>
    </row>
    <row r="6" spans="1:14" s="4" customFormat="1" ht="15" x14ac:dyDescent="0.25">
      <c r="A6" s="2" t="s">
        <v>2</v>
      </c>
      <c r="B6" s="2">
        <v>2013</v>
      </c>
      <c r="C6" s="3">
        <v>2014</v>
      </c>
      <c r="D6" s="3">
        <v>2015</v>
      </c>
      <c r="E6" s="3" t="s">
        <v>9</v>
      </c>
      <c r="F6" s="3" t="s">
        <v>10</v>
      </c>
      <c r="G6" s="3" t="s">
        <v>11</v>
      </c>
      <c r="H6" s="3" t="s">
        <v>12</v>
      </c>
      <c r="I6" s="3">
        <v>2020</v>
      </c>
      <c r="J6" s="3">
        <v>2021</v>
      </c>
      <c r="K6" s="3">
        <v>2022</v>
      </c>
    </row>
    <row r="7" spans="1:14" ht="30" x14ac:dyDescent="0.25">
      <c r="A7" s="2" t="s">
        <v>1</v>
      </c>
      <c r="B7" s="7">
        <v>20.87</v>
      </c>
      <c r="C7" s="7">
        <f>ROUND(B7*(1+C$3),2)</f>
        <v>21.16</v>
      </c>
      <c r="D7" s="7">
        <f>ROUND(C7*(1+D$3),2)</f>
        <v>21.44</v>
      </c>
      <c r="E7" s="7">
        <v>27.14</v>
      </c>
      <c r="F7" s="7">
        <v>31.96</v>
      </c>
      <c r="G7" s="7">
        <v>36.71</v>
      </c>
      <c r="H7" s="7">
        <v>41.55</v>
      </c>
      <c r="I7" s="7">
        <f t="shared" ref="I7:K7" si="0">ROUND(H7+(H7*I$3),2)</f>
        <v>41.92</v>
      </c>
      <c r="J7" s="7">
        <f t="shared" si="0"/>
        <v>44.56</v>
      </c>
      <c r="K7" s="7">
        <f t="shared" si="0"/>
        <v>44.96</v>
      </c>
    </row>
    <row r="8" spans="1:14" ht="45" x14ac:dyDescent="0.25">
      <c r="A8" s="2" t="s">
        <v>0</v>
      </c>
      <c r="B8" s="8">
        <v>2.18E-2</v>
      </c>
      <c r="C8" s="8">
        <f>ROUND(B8*(1+C$3),4)</f>
        <v>2.2100000000000002E-2</v>
      </c>
      <c r="D8" s="8">
        <f>ROUND(C8*(1+D$3),4)</f>
        <v>2.24E-2</v>
      </c>
      <c r="E8" s="8">
        <v>1.7999999999999999E-2</v>
      </c>
      <c r="F8" s="8">
        <v>1.2200000000000001E-2</v>
      </c>
      <c r="G8" s="8">
        <v>6.3E-3</v>
      </c>
      <c r="H8" s="8">
        <v>0</v>
      </c>
      <c r="I8" s="8">
        <f t="shared" ref="I8:K8" si="1">ROUND(H8+(H8*I$3),4)</f>
        <v>0</v>
      </c>
      <c r="J8" s="8">
        <f t="shared" si="1"/>
        <v>0</v>
      </c>
      <c r="K8" s="8">
        <f t="shared" si="1"/>
        <v>0</v>
      </c>
    </row>
    <row r="9" spans="1:14" ht="27" customHeight="1" x14ac:dyDescent="0.25">
      <c r="A9" s="28" t="s">
        <v>26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1" spans="1:14" ht="15" x14ac:dyDescent="0.25">
      <c r="A11" s="2" t="s">
        <v>3</v>
      </c>
      <c r="B11" s="2">
        <v>2013</v>
      </c>
      <c r="C11" s="3">
        <v>2014</v>
      </c>
      <c r="D11" s="3">
        <v>2015</v>
      </c>
      <c r="E11" s="3">
        <v>2016</v>
      </c>
      <c r="F11" s="3">
        <v>2017</v>
      </c>
      <c r="G11" s="3">
        <v>2018</v>
      </c>
      <c r="H11" s="3">
        <v>2019</v>
      </c>
      <c r="I11" s="3">
        <v>2020</v>
      </c>
      <c r="J11" s="3">
        <v>2021</v>
      </c>
      <c r="K11" s="3">
        <v>2022</v>
      </c>
      <c r="M11" s="4"/>
      <c r="N11" s="4"/>
    </row>
    <row r="12" spans="1:14" ht="30" x14ac:dyDescent="0.25">
      <c r="A12" s="2" t="s">
        <v>1</v>
      </c>
      <c r="B12" s="7">
        <v>49.98</v>
      </c>
      <c r="C12" s="7">
        <f>ROUND(B12+(B12*C$3),2)</f>
        <v>50.68</v>
      </c>
      <c r="D12" s="7">
        <f>ROUND(C12+(C12*D$3),2)</f>
        <v>51.34</v>
      </c>
      <c r="E12" s="7">
        <f t="shared" ref="E12:K12" si="2">ROUND(D12+(D12*E$3),2)</f>
        <v>54.57</v>
      </c>
      <c r="F12" s="7">
        <f t="shared" si="2"/>
        <v>55.44</v>
      </c>
      <c r="G12" s="7">
        <f t="shared" si="2"/>
        <v>55.94</v>
      </c>
      <c r="H12" s="7">
        <f t="shared" si="2"/>
        <v>56.44</v>
      </c>
      <c r="I12" s="7">
        <f t="shared" si="2"/>
        <v>56.95</v>
      </c>
      <c r="J12" s="7">
        <f t="shared" si="2"/>
        <v>60.54</v>
      </c>
      <c r="K12" s="7">
        <f t="shared" si="2"/>
        <v>61.08</v>
      </c>
    </row>
    <row r="13" spans="1:14" ht="45" x14ac:dyDescent="0.25">
      <c r="A13" s="2" t="s">
        <v>0</v>
      </c>
      <c r="B13" s="8">
        <v>1.5599999999999999E-2</v>
      </c>
      <c r="C13" s="8">
        <f>ROUND(B13+(B13*C$3),4)</f>
        <v>1.5800000000000002E-2</v>
      </c>
      <c r="D13" s="8">
        <f>ROUND(C13+(C13*D$3),4)</f>
        <v>1.6E-2</v>
      </c>
      <c r="E13" s="8">
        <f t="shared" ref="E13:K13" si="3">ROUND(D13+(D13*E$3),4)</f>
        <v>1.7000000000000001E-2</v>
      </c>
      <c r="F13" s="8">
        <f t="shared" si="3"/>
        <v>1.7299999999999999E-2</v>
      </c>
      <c r="G13" s="8">
        <f t="shared" si="3"/>
        <v>1.7500000000000002E-2</v>
      </c>
      <c r="H13" s="8">
        <f t="shared" si="3"/>
        <v>1.77E-2</v>
      </c>
      <c r="I13" s="8">
        <f t="shared" si="3"/>
        <v>1.7899999999999999E-2</v>
      </c>
      <c r="J13" s="8">
        <f t="shared" si="3"/>
        <v>1.9E-2</v>
      </c>
      <c r="K13" s="8">
        <f t="shared" si="3"/>
        <v>1.9199999999999998E-2</v>
      </c>
    </row>
    <row r="16" spans="1:14" ht="15" x14ac:dyDescent="0.25">
      <c r="A16" s="2" t="s">
        <v>8</v>
      </c>
      <c r="B16" s="2">
        <v>2013</v>
      </c>
      <c r="C16" s="3">
        <v>2014</v>
      </c>
      <c r="D16" s="3">
        <v>2015</v>
      </c>
      <c r="E16" s="3">
        <v>2016</v>
      </c>
      <c r="F16" s="3">
        <v>2017</v>
      </c>
      <c r="G16" s="3">
        <v>2018</v>
      </c>
      <c r="H16" s="3">
        <v>2019</v>
      </c>
      <c r="I16" s="3">
        <v>2020</v>
      </c>
      <c r="J16" s="3">
        <v>2021</v>
      </c>
      <c r="K16" s="3">
        <v>2022</v>
      </c>
      <c r="M16" s="4"/>
      <c r="N16" s="4"/>
    </row>
    <row r="17" spans="1:11" ht="30" x14ac:dyDescent="0.25">
      <c r="A17" s="2" t="s">
        <v>1</v>
      </c>
      <c r="B17" s="7">
        <v>245.55</v>
      </c>
      <c r="C17" s="7">
        <f>ROUND(B17+(B17*C$3),2)</f>
        <v>248.99</v>
      </c>
      <c r="D17" s="7">
        <f>ROUND(C17+(C17*D$3),2)</f>
        <v>252.23</v>
      </c>
      <c r="E17" s="7">
        <f t="shared" ref="E17:K17" si="4">ROUND(D17+(D17*E$3),2)</f>
        <v>268.12</v>
      </c>
      <c r="F17" s="7">
        <f t="shared" si="4"/>
        <v>272.41000000000003</v>
      </c>
      <c r="G17" s="7">
        <f t="shared" si="4"/>
        <v>274.86</v>
      </c>
      <c r="H17" s="7">
        <f t="shared" si="4"/>
        <v>277.33</v>
      </c>
      <c r="I17" s="7">
        <f t="shared" si="4"/>
        <v>279.83</v>
      </c>
      <c r="J17" s="7">
        <f t="shared" si="4"/>
        <v>297.45999999999998</v>
      </c>
      <c r="K17" s="7">
        <f t="shared" si="4"/>
        <v>300.14</v>
      </c>
    </row>
    <row r="18" spans="1:11" ht="45" x14ac:dyDescent="0.25">
      <c r="A18" s="2" t="s">
        <v>0</v>
      </c>
      <c r="B18" s="8">
        <v>3.9601999999999999</v>
      </c>
      <c r="C18" s="8">
        <f>ROUND(B18+(B18*C$3),4)</f>
        <v>4.0156000000000001</v>
      </c>
      <c r="D18" s="8">
        <f>ROUND(C18+(C18*D$3),4)</f>
        <v>4.0678000000000001</v>
      </c>
      <c r="E18" s="8">
        <f t="shared" ref="E18:K18" si="5">ROUND(D18+(D18*E$3),4)</f>
        <v>4.3240999999999996</v>
      </c>
      <c r="F18" s="8">
        <f t="shared" si="5"/>
        <v>4.3933</v>
      </c>
      <c r="G18" s="8">
        <f t="shared" si="5"/>
        <v>4.4328000000000003</v>
      </c>
      <c r="H18" s="8">
        <f t="shared" si="5"/>
        <v>4.4726999999999997</v>
      </c>
      <c r="I18" s="8">
        <f t="shared" si="5"/>
        <v>4.5129999999999999</v>
      </c>
      <c r="J18" s="8">
        <f t="shared" si="5"/>
        <v>4.7972999999999999</v>
      </c>
      <c r="K18" s="8">
        <f t="shared" si="5"/>
        <v>4.8404999999999996</v>
      </c>
    </row>
    <row r="22" spans="1:11" x14ac:dyDescent="0.3">
      <c r="A22" s="6"/>
      <c r="B22" s="6"/>
    </row>
    <row r="23" spans="1:11" x14ac:dyDescent="0.3">
      <c r="A23" s="6"/>
      <c r="B23" s="6"/>
    </row>
    <row r="24" spans="1:11" x14ac:dyDescent="0.3">
      <c r="A24" s="6"/>
      <c r="B24" s="6"/>
    </row>
  </sheetData>
  <mergeCells count="2">
    <mergeCell ref="A2:A3"/>
    <mergeCell ref="A9:K9"/>
  </mergeCells>
  <pageMargins left="0.45" right="0.4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E5" sqref="E5"/>
    </sheetView>
  </sheetViews>
  <sheetFormatPr defaultColWidth="9.109375" defaultRowHeight="14.4" x14ac:dyDescent="0.3"/>
  <cols>
    <col min="1" max="1" width="16" style="1" customWidth="1"/>
    <col min="2" max="3" width="9.109375" style="6"/>
    <col min="4" max="6" width="9.6640625" style="6" customWidth="1"/>
    <col min="7" max="7" width="9.109375" style="6"/>
    <col min="8" max="8" width="9" style="6" customWidth="1"/>
    <col min="9" max="10" width="9.109375" style="6"/>
    <col min="11" max="11" width="8.88671875" style="6" customWidth="1"/>
    <col min="12" max="16384" width="9.109375" style="6"/>
  </cols>
  <sheetData>
    <row r="1" spans="1:13" ht="15" x14ac:dyDescent="0.25">
      <c r="A1" s="2"/>
      <c r="B1" s="3">
        <v>2014</v>
      </c>
      <c r="C1" s="3">
        <v>2015</v>
      </c>
      <c r="D1" s="3">
        <v>2016</v>
      </c>
      <c r="E1" s="3">
        <v>2017</v>
      </c>
      <c r="F1" s="3">
        <v>2018</v>
      </c>
      <c r="G1" s="3">
        <v>2019</v>
      </c>
      <c r="H1" s="3">
        <v>2020</v>
      </c>
      <c r="I1" s="3">
        <v>2021</v>
      </c>
      <c r="J1" s="3">
        <v>2022</v>
      </c>
    </row>
    <row r="2" spans="1:13" x14ac:dyDescent="0.3">
      <c r="A2" s="27" t="s">
        <v>7</v>
      </c>
      <c r="B2" s="5"/>
      <c r="C2" s="5" t="s">
        <v>6</v>
      </c>
      <c r="D2" s="5" t="s">
        <v>6</v>
      </c>
      <c r="E2" s="5" t="s">
        <v>6</v>
      </c>
      <c r="F2" s="5" t="s">
        <v>5</v>
      </c>
      <c r="G2" s="5" t="s">
        <v>6</v>
      </c>
      <c r="H2" s="5" t="s">
        <v>6</v>
      </c>
      <c r="I2" s="5" t="s">
        <v>6</v>
      </c>
      <c r="J2" s="5" t="s">
        <v>6</v>
      </c>
    </row>
    <row r="3" spans="1:13" x14ac:dyDescent="0.3">
      <c r="A3" s="27"/>
      <c r="B3" s="5"/>
      <c r="C3" s="10">
        <v>1.4500000000000001E-2</v>
      </c>
      <c r="D3" s="10">
        <v>1.95E-2</v>
      </c>
      <c r="E3" s="10">
        <v>1.7499999999999998E-2</v>
      </c>
      <c r="F3" s="10">
        <v>6.3E-2</v>
      </c>
      <c r="G3" s="10">
        <v>1.0500000000000001E-2</v>
      </c>
      <c r="H3" s="10">
        <v>1.0500000000000001E-2</v>
      </c>
      <c r="I3" s="10">
        <v>1.0500000000000001E-2</v>
      </c>
      <c r="J3" s="10">
        <v>1.0500000000000001E-2</v>
      </c>
    </row>
    <row r="4" spans="1:13" ht="15" x14ac:dyDescent="0.25">
      <c r="D4" s="15"/>
      <c r="E4" s="15"/>
      <c r="F4" s="15"/>
      <c r="G4" s="15"/>
      <c r="H4" s="15"/>
      <c r="I4" s="15"/>
    </row>
    <row r="6" spans="1:13" s="4" customFormat="1" ht="15" x14ac:dyDescent="0.25">
      <c r="A6" s="2" t="s">
        <v>2</v>
      </c>
      <c r="B6" s="3">
        <v>2014</v>
      </c>
      <c r="C6" s="3">
        <v>2015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>
        <v>2021</v>
      </c>
      <c r="J6" s="3">
        <v>2022</v>
      </c>
    </row>
    <row r="7" spans="1:13" ht="30" x14ac:dyDescent="0.25">
      <c r="A7" s="2" t="s">
        <v>1</v>
      </c>
      <c r="B7" s="7">
        <v>17.010000000000002</v>
      </c>
      <c r="C7" s="7">
        <f>ROUND(B7*(1+C$3),2)</f>
        <v>17.260000000000002</v>
      </c>
      <c r="D7" s="7">
        <v>21.45</v>
      </c>
      <c r="E7" s="7">
        <v>25.75</v>
      </c>
      <c r="F7" s="7">
        <v>31.55</v>
      </c>
      <c r="G7" s="7">
        <v>36.1</v>
      </c>
      <c r="H7" s="7">
        <v>40.69</v>
      </c>
      <c r="I7" s="7">
        <f>ROUND(H7+(H7*I$3),2)</f>
        <v>41.12</v>
      </c>
      <c r="J7" s="7">
        <f>ROUND(I7+(I7*J$3),2)</f>
        <v>41.55</v>
      </c>
    </row>
    <row r="8" spans="1:13" ht="45" x14ac:dyDescent="0.25">
      <c r="A8" s="2" t="s">
        <v>0</v>
      </c>
      <c r="B8" s="8">
        <v>2.4799999999999999E-2</v>
      </c>
      <c r="C8" s="8">
        <f>ROUND(B8*(1+C$3),4)</f>
        <v>2.52E-2</v>
      </c>
      <c r="D8" s="8">
        <v>2.0500000000000001E-2</v>
      </c>
      <c r="E8" s="8">
        <v>1.5699999999999999E-2</v>
      </c>
      <c r="F8" s="8">
        <v>1.11E-2</v>
      </c>
      <c r="G8" s="8">
        <v>5.5999999999999999E-3</v>
      </c>
      <c r="H8" s="8">
        <v>0</v>
      </c>
      <c r="I8" s="8">
        <f t="shared" ref="I8:J8" si="0">ROUND(H8+(H8*I$3),4)</f>
        <v>0</v>
      </c>
      <c r="J8" s="8">
        <f t="shared" si="0"/>
        <v>0</v>
      </c>
      <c r="K8" s="17"/>
    </row>
    <row r="9" spans="1:13" ht="27.75" customHeight="1" x14ac:dyDescent="0.25">
      <c r="A9" s="28" t="s">
        <v>26</v>
      </c>
      <c r="B9" s="28"/>
      <c r="C9" s="28"/>
      <c r="D9" s="28"/>
      <c r="E9" s="28"/>
      <c r="F9" s="28"/>
      <c r="G9" s="28"/>
      <c r="H9" s="28"/>
      <c r="I9" s="28"/>
      <c r="J9" s="28"/>
      <c r="K9" s="18"/>
    </row>
    <row r="11" spans="1:13" ht="15" x14ac:dyDescent="0.25">
      <c r="A11" s="2" t="s">
        <v>3</v>
      </c>
      <c r="B11" s="3">
        <v>2014</v>
      </c>
      <c r="C11" s="3">
        <v>2015</v>
      </c>
      <c r="D11" s="3">
        <v>2016</v>
      </c>
      <c r="E11" s="3">
        <v>2017</v>
      </c>
      <c r="F11" s="3">
        <v>2018</v>
      </c>
      <c r="G11" s="3">
        <v>2019</v>
      </c>
      <c r="H11" s="3">
        <v>2020</v>
      </c>
      <c r="I11" s="3">
        <v>2021</v>
      </c>
      <c r="J11" s="3">
        <v>2022</v>
      </c>
      <c r="L11" s="4"/>
      <c r="M11" s="4"/>
    </row>
    <row r="12" spans="1:13" ht="30" x14ac:dyDescent="0.25">
      <c r="A12" s="2" t="s">
        <v>1</v>
      </c>
      <c r="B12" s="7">
        <v>26.94</v>
      </c>
      <c r="C12" s="7">
        <f>ROUND(B12+(B12*C$3),2)</f>
        <v>27.33</v>
      </c>
      <c r="D12" s="7">
        <f t="shared" ref="D12:J12" si="1">ROUND(C12+(C12*D$3),2)</f>
        <v>27.86</v>
      </c>
      <c r="E12" s="7">
        <f t="shared" si="1"/>
        <v>28.35</v>
      </c>
      <c r="F12" s="7">
        <f t="shared" si="1"/>
        <v>30.14</v>
      </c>
      <c r="G12" s="7">
        <f t="shared" si="1"/>
        <v>30.46</v>
      </c>
      <c r="H12" s="7">
        <f t="shared" si="1"/>
        <v>30.78</v>
      </c>
      <c r="I12" s="7">
        <f t="shared" si="1"/>
        <v>31.1</v>
      </c>
      <c r="J12" s="7">
        <f t="shared" si="1"/>
        <v>31.43</v>
      </c>
    </row>
    <row r="13" spans="1:13" ht="45" x14ac:dyDescent="0.25">
      <c r="A13" s="2" t="s">
        <v>0</v>
      </c>
      <c r="B13" s="8">
        <v>1.9E-2</v>
      </c>
      <c r="C13" s="8">
        <f>ROUND(B13+(B13*C$3),4)</f>
        <v>1.9300000000000001E-2</v>
      </c>
      <c r="D13" s="8">
        <f t="shared" ref="D13:J13" si="2">ROUND(C13+(C13*D$3),4)</f>
        <v>1.9699999999999999E-2</v>
      </c>
      <c r="E13" s="8">
        <f t="shared" si="2"/>
        <v>0.02</v>
      </c>
      <c r="F13" s="8">
        <f t="shared" si="2"/>
        <v>2.1299999999999999E-2</v>
      </c>
      <c r="G13" s="8">
        <f t="shared" si="2"/>
        <v>2.1499999999999998E-2</v>
      </c>
      <c r="H13" s="8">
        <f t="shared" si="2"/>
        <v>2.1700000000000001E-2</v>
      </c>
      <c r="I13" s="8">
        <f t="shared" si="2"/>
        <v>2.1899999999999999E-2</v>
      </c>
      <c r="J13" s="8">
        <f t="shared" si="2"/>
        <v>2.2100000000000002E-2</v>
      </c>
    </row>
    <row r="16" spans="1:13" ht="15" x14ac:dyDescent="0.25">
      <c r="A16" s="2" t="s">
        <v>8</v>
      </c>
      <c r="B16" s="3">
        <v>2014</v>
      </c>
      <c r="C16" s="3">
        <v>2015</v>
      </c>
      <c r="D16" s="3">
        <v>2016</v>
      </c>
      <c r="E16" s="3">
        <v>2017</v>
      </c>
      <c r="F16" s="3">
        <v>2018</v>
      </c>
      <c r="G16" s="3">
        <v>2019</v>
      </c>
      <c r="H16" s="3">
        <v>2020</v>
      </c>
      <c r="I16" s="3">
        <v>2021</v>
      </c>
      <c r="J16" s="3">
        <v>2022</v>
      </c>
      <c r="L16" s="4"/>
      <c r="M16" s="4"/>
    </row>
    <row r="17" spans="1:10" ht="30" x14ac:dyDescent="0.25">
      <c r="A17" s="2" t="s">
        <v>1</v>
      </c>
      <c r="B17" s="7">
        <v>83.61</v>
      </c>
      <c r="C17" s="7">
        <f>ROUND(B17+(B17*C$3),2)</f>
        <v>84.82</v>
      </c>
      <c r="D17" s="7">
        <f t="shared" ref="D17:J17" si="3">ROUND(C17+(C17*D$3),2)</f>
        <v>86.47</v>
      </c>
      <c r="E17" s="7">
        <f t="shared" si="3"/>
        <v>87.98</v>
      </c>
      <c r="F17" s="7">
        <f t="shared" si="3"/>
        <v>93.52</v>
      </c>
      <c r="G17" s="7">
        <f t="shared" si="3"/>
        <v>94.5</v>
      </c>
      <c r="H17" s="7">
        <f t="shared" si="3"/>
        <v>95.49</v>
      </c>
      <c r="I17" s="7">
        <f t="shared" si="3"/>
        <v>96.49</v>
      </c>
      <c r="J17" s="7">
        <f t="shared" si="3"/>
        <v>97.5</v>
      </c>
    </row>
    <row r="18" spans="1:10" ht="45" x14ac:dyDescent="0.25">
      <c r="A18" s="2" t="s">
        <v>0</v>
      </c>
      <c r="B18" s="8">
        <v>3.9339</v>
      </c>
      <c r="C18" s="8">
        <f>ROUND(B18+(B18*C$3),4)</f>
        <v>3.9908999999999999</v>
      </c>
      <c r="D18" s="8">
        <f t="shared" ref="D18:J18" si="4">ROUND(C18+(C18*D$3),4)</f>
        <v>4.0686999999999998</v>
      </c>
      <c r="E18" s="8">
        <f t="shared" si="4"/>
        <v>4.1398999999999999</v>
      </c>
      <c r="F18" s="8">
        <f t="shared" si="4"/>
        <v>4.4006999999999996</v>
      </c>
      <c r="G18" s="8">
        <f t="shared" si="4"/>
        <v>4.4469000000000003</v>
      </c>
      <c r="H18" s="8">
        <f t="shared" si="4"/>
        <v>4.4935999999999998</v>
      </c>
      <c r="I18" s="8">
        <f t="shared" si="4"/>
        <v>4.5407999999999999</v>
      </c>
      <c r="J18" s="8">
        <f t="shared" si="4"/>
        <v>4.5884999999999998</v>
      </c>
    </row>
    <row r="22" spans="1:10" x14ac:dyDescent="0.3">
      <c r="A22" s="6"/>
    </row>
    <row r="23" spans="1:10" x14ac:dyDescent="0.3">
      <c r="A23" s="6"/>
    </row>
    <row r="24" spans="1:10" x14ac:dyDescent="0.3">
      <c r="A24" s="6"/>
    </row>
  </sheetData>
  <mergeCells count="2">
    <mergeCell ref="A2:A3"/>
    <mergeCell ref="A9:J9"/>
  </mergeCells>
  <pageMargins left="0.45" right="0.45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2_017_Update_Req xmlns="d6dbc8c3-1042-4473-bec9-62644ae75647">false</_x0032_017_Update_Req>
    <Hydro_x0020_One_x0020_Data_x0020_Classification xmlns="f0af1d65-dfd0-4b99-b523-def3a954563f">Internal Use (Only Internal information is not for release to the public)</Hydro_x0020_One_x0020_Data_x0020_Classification>
    <Issue_x0020_Additional xmlns="d6dbc8c3-1042-4473-bec9-62644ae75647">false</Issue_x0020_Additional>
    <IR_Exhibit xmlns="d6dbc8c3-1042-4473-bec9-62644ae75647" xsi:nil="true"/>
    <Filing_Date xmlns="d6dbc8c3-1042-4473-bec9-62644ae75647" xsi:nil="true"/>
    <Interrogatory_x0020_Number xmlns="d6dbc8c3-1042-4473-bec9-62644ae75647">99</Interrogatory_x0020_Number>
    <Anchor_IR xmlns="d6dbc8c3-1042-4473-bec9-62644ae75647" xsi:nil="true"/>
    <Exhibit_Ref xmlns="d6dbc8c3-1042-4473-bec9-62644ae75647" xsi:nil="true"/>
    <Legal_x0020_Review_x0020_Required xmlns="d6dbc8c3-1042-4473-bec9-62644ae75647">No</Legal_x0020_Review_x0020_Required>
    <Actors xmlns="d6dbc8c3-1042-4473-bec9-62644ae75647">
      <UserInfo>
        <DisplayName>ANDRE Henry</DisplayName>
        <AccountId>64</AccountId>
        <AccountType/>
      </UserInfo>
    </Actors>
    <Intervenor_x0020_Acronym xmlns="d6dbc8c3-1042-4473-bec9-62644ae75647">SEC</Intervenor_x0020_Acronym>
    <Dir_1 xmlns="d6dbc8c3-1042-4473-bec9-62644ae75647">true</Dir_1>
    <Intervenor_x0020_Name xmlns="d6dbc8c3-1042-4473-bec9-62644ae75647">School Energy Coalition</Intervenor_x0020_Name>
    <Exhibit_Ref_Page xmlns="d6dbc8c3-1042-4473-bec9-62644ae75647" xsi:nil="true"/>
    <Document_Type xmlns="d6dbc8c3-1042-4473-bec9-62644ae75647">Interrogatory Response</Document_Type>
    <Exhibit_Ref_Additional xmlns="d6dbc8c3-1042-4473-bec9-62644ae75647">false</Exhibit_Ref_Additional>
    <RA_Contact xmlns="d6dbc8c3-1042-4473-bec9-62644ae75647">Stephen Vetsis</RA_Contact>
    <Author_x0028_s_x0029_ xmlns="d6dbc8c3-1042-4473-bec9-62644ae75647">
      <UserInfo>
        <DisplayName>CORP\188691</DisplayName>
        <AccountId>513</AccountId>
        <AccountType/>
      </UserInfo>
      <UserInfo>
        <DisplayName>CORP\180164</DisplayName>
        <AccountId>3674</AccountId>
        <AccountType/>
      </UserInfo>
      <UserInfo>
        <DisplayName>CORP\184748</DisplayName>
        <AccountId>130</AccountId>
        <AccountType/>
      </UserInfo>
    </Author_x0028_s_x0029_>
    <Case_Number xmlns="d6dbc8c3-1042-4473-bec9-62644ae75647">EB-2017-0049</Case_Number>
    <SR_Approved xmlns="d6dbc8c3-1042-4473-bec9-62644ae75647">false</SR_Approved>
    <Strategic_x003f_ xmlns="d6dbc8c3-1042-4473-bec9-62644ae75647">false</Strategic_x003f_>
    <RA_Final xmlns="d6dbc8c3-1042-4473-bec9-62644ae75647">true</RA_Final>
    <IR_Tab xmlns="d6dbc8c3-1042-4473-bec9-62644ae75647">56</IR_Tab>
    <Issue_x0020_Group xmlns="d6dbc8c3-1042-4473-bec9-62644ae75647" xsi:nil="true"/>
    <Draft_Ready xmlns="d6dbc8c3-1042-4473-bec9-62644ae75647">true</Draft_Ready>
    <Question xmlns="d6dbc8c3-1042-4473-bec9-62644ae75647" xsi:nil="true"/>
    <_Version xmlns="http://schemas.microsoft.com/sharepoint/v3/fields" xsi:nil="true"/>
    <CLOReview xmlns="d6dbc8c3-1042-4473-bec9-62644ae75647">false</CLOReview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terrogatory_Response" ma:contentTypeID="0x01010061EC7F66509FFD4DA0B1B261A86BE7730100407B36F7694D13419ACF55DFA3D7B93F" ma:contentTypeVersion="87" ma:contentTypeDescription="Template for completing responses to Interrogatory Responses" ma:contentTypeScope="" ma:versionID="2bde3c56b1ec35603a8ba9804634b00f">
  <xsd:schema xmlns:xsd="http://www.w3.org/2001/XMLSchema" xmlns:xs="http://www.w3.org/2001/XMLSchema" xmlns:p="http://schemas.microsoft.com/office/2006/metadata/properties" xmlns:ns2="d6dbc8c3-1042-4473-bec9-62644ae75647" xmlns:ns3="f0af1d65-dfd0-4b99-b523-def3a954563f" xmlns:ns4="http://schemas.microsoft.com/sharepoint/v3/fields" targetNamespace="http://schemas.microsoft.com/office/2006/metadata/properties" ma:root="true" ma:fieldsID="f80231d34a7e41def1970a81d6cb8674" ns2:_="" ns3:_="" ns4:_="">
    <xsd:import namespace="d6dbc8c3-1042-4473-bec9-62644ae75647"/>
    <xsd:import namespace="f0af1d65-dfd0-4b99-b523-def3a954563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Case_Number" minOccurs="0"/>
                <xsd:element ref="ns2:Anchor_IR" minOccurs="0"/>
                <xsd:element ref="ns2:Document_Type" minOccurs="0"/>
                <xsd:element ref="ns2:Exhibit_Ref" minOccurs="0"/>
                <xsd:element ref="ns2:Exhibit_Ref_Page" minOccurs="0"/>
                <xsd:element ref="ns2:Exhibit_Ref_Additional" minOccurs="0"/>
                <xsd:element ref="ns2:Intervenor_x0020_Acronym" minOccurs="0"/>
                <xsd:element ref="ns2:Intervenor_x0020_Name" minOccurs="0"/>
                <xsd:element ref="ns2:IR_Exhibit" minOccurs="0"/>
                <xsd:element ref="ns2:IR_Tab" minOccurs="0"/>
                <xsd:element ref="ns2:Interrogatory_x0020_Number" minOccurs="0"/>
                <xsd:element ref="ns2:Question" minOccurs="0"/>
                <xsd:element ref="ns2:RA_Contact" minOccurs="0"/>
                <xsd:element ref="ns2:Draft_Ready" minOccurs="0"/>
                <xsd:element ref="ns2:Dir_1" minOccurs="0"/>
                <xsd:element ref="ns2:RA_Final" minOccurs="0"/>
                <xsd:element ref="ns2:SR_Approved" minOccurs="0"/>
                <xsd:element ref="ns2:Strategic_x003f_" minOccurs="0"/>
                <xsd:element ref="ns2:Legal_x0020_Review_x0020_Required" minOccurs="0"/>
                <xsd:element ref="ns2:Author_x0028_s_x0029_" minOccurs="0"/>
                <xsd:element ref="ns3:Hydro_x0020_One_x0020_Data_x0020_Classification" minOccurs="0"/>
                <xsd:element ref="ns2:Filing_Date" minOccurs="0"/>
                <xsd:element ref="ns2:Issue_x0020_Group" minOccurs="0"/>
                <xsd:element ref="ns2:Issue_x0020_Additional" minOccurs="0"/>
                <xsd:element ref="ns2:Actors" minOccurs="0"/>
                <xsd:element ref="ns2:_x0032_017_Update_Req" minOccurs="0"/>
                <xsd:element ref="ns4:_Version" minOccurs="0"/>
                <xsd:element ref="ns2:CLO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bc8c3-1042-4473-bec9-62644ae75647" elementFormDefault="qualified">
    <xsd:import namespace="http://schemas.microsoft.com/office/2006/documentManagement/types"/>
    <xsd:import namespace="http://schemas.microsoft.com/office/infopath/2007/PartnerControls"/>
    <xsd:element name="Case_Number" ma:index="2" nillable="true" ma:displayName="Case_Number" ma:default="EB-2017-0049" ma:internalName="Case_Number">
      <xsd:simpleType>
        <xsd:restriction base="dms:Text">
          <xsd:maxLength value="255"/>
        </xsd:restriction>
      </xsd:simpleType>
    </xsd:element>
    <xsd:element name="Anchor_IR" ma:index="3" nillable="true" ma:displayName="Anchor_IR" ma:description="Use format I-[IR Tab]-[Intervenor Acronym]-[IR Number], for example: I-27-SEC-2. NO zero infront of the number ie 02. If this is an anchor then put its own Name." ma:internalName="Anchor_IR" ma:readOnly="false">
      <xsd:simpleType>
        <xsd:restriction base="dms:Text">
          <xsd:maxLength value="255"/>
        </xsd:restriction>
      </xsd:simpleType>
    </xsd:element>
    <xsd:element name="Document_Type" ma:index="4" nillable="true" ma:displayName="Document_Type" ma:default="Interrogatory Response" ma:format="Dropdown" ma:internalName="Document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Exhibit_Ref" ma:index="5" nillable="true" ma:displayName="Exhibit_Ref" ma:description="Reference to the DX Application exhibit" ma:format="Dropdown" ma:internalName="Exhibit_Ref" ma:readOnly="false">
      <xsd:simpleType>
        <xsd:restriction base="dms:Choice">
          <xsd:enumeration value="A-01-01"/>
          <xsd:enumeration value="A-02-01"/>
          <xsd:enumeration value="A-02-01-01"/>
          <xsd:enumeration value="A-02-02"/>
          <xsd:enumeration value="A-03-01"/>
          <xsd:enumeration value="A-03-01-01"/>
          <xsd:enumeration value="A-03-01-02"/>
          <xsd:enumeration value="A-03-01-03"/>
          <xsd:enumeration value="A-03-01-04"/>
          <xsd:enumeration value="A-03-01-05"/>
          <xsd:enumeration value="A-03-02"/>
          <xsd:enumeration value="A-03-02-01"/>
          <xsd:enumeration value="A-03-02-02"/>
          <xsd:enumeration value="A-04-01"/>
          <xsd:enumeration value="A-04-02"/>
          <xsd:enumeration value="A-05-01"/>
          <xsd:enumeration value="A-05-02"/>
          <xsd:enumeration value="A-05-02-01"/>
          <xsd:enumeration value="A-05-03"/>
          <xsd:enumeration value="A-05-03-01"/>
          <xsd:enumeration value="A-05-03-02"/>
          <xsd:enumeration value="A-06-01"/>
          <xsd:enumeration value="A-06-02"/>
          <xsd:enumeration value="A-06-02-01"/>
          <xsd:enumeration value="A-06-02-02"/>
          <xsd:enumeration value="A-06-02-03"/>
          <xsd:enumeration value="A-06-03"/>
          <xsd:enumeration value="A-06-04"/>
          <xsd:enumeration value="A-06-04-01"/>
          <xsd:enumeration value="A-06-04-02"/>
          <xsd:enumeration value="A-06-05"/>
          <xsd:enumeration value="A-06-05-01"/>
          <xsd:enumeration value="A-06-06"/>
          <xsd:enumeration value="A-06-07"/>
          <xsd:enumeration value="A-06-07-01"/>
          <xsd:enumeration value="A-06-07-02"/>
          <xsd:enumeration value="A-06-07-03"/>
          <xsd:enumeration value="A-06-08"/>
          <xsd:enumeration value="A-06-08-01"/>
          <xsd:enumeration value="A-07-01"/>
          <xsd:enumeration value="A-08-01"/>
          <xsd:enumeration value="A-09-01"/>
          <xsd:enumeration value="A-09-02"/>
          <xsd:enumeration value="A-10-01"/>
          <xsd:enumeration value="Appendix 2-G"/>
          <xsd:enumeration value="B1-01-01 Section 1.0"/>
          <xsd:enumeration value="B1-01-01 Section 1.1"/>
          <xsd:enumeration value="B1-01-01 Section 1.2"/>
          <xsd:enumeration value="B1-01-01 Section 1.2-A01"/>
          <xsd:enumeration value="B1-01-01 Section 1.2-A02"/>
          <xsd:enumeration value="B1-01-01 Section 1.2-A03"/>
          <xsd:enumeration value="B1-01-01 Section 1.2-A04"/>
          <xsd:enumeration value="B1-01-01 Section 1.2-A05"/>
          <xsd:enumeration value="B1-01-01 Section 1.2-A06"/>
          <xsd:enumeration value="B1-01-01 Section 1.2-A07"/>
          <xsd:enumeration value="B1-01-01 Section 1.2-A08"/>
          <xsd:enumeration value="B1-01-01 Section 1.2-A09"/>
          <xsd:enumeration value="B1-01-01 Section 1.2-A10"/>
          <xsd:enumeration value="B1-01-01 Section 1.2-A11"/>
          <xsd:enumeration value="B1-01-01 Section 1.2-A12"/>
          <xsd:enumeration value="B1-01-01 Section 1.2-A13"/>
          <xsd:enumeration value="B1-01-01 Section 1.2-A14"/>
          <xsd:enumeration value="B1-01-01 Section 1.2-A15"/>
          <xsd:enumeration value="B1-01-01 Section 1.2-A16"/>
          <xsd:enumeration value="B1-01-01 Section 1.2-A17"/>
          <xsd:enumeration value="B1-01-01 Section 1.2-A18"/>
          <xsd:enumeration value="B1-01-01 Section 1.2-A19"/>
          <xsd:enumeration value="B1-01-01 Section 1.2-A20"/>
          <xsd:enumeration value="B1-01-01 Section 1.2-A21"/>
          <xsd:enumeration value="B1-01-01 Section 1.2-A22"/>
          <xsd:enumeration value="B1-01-01 Section 1.2-A23"/>
          <xsd:enumeration value="B1-01-01 Section 1.2-A24"/>
          <xsd:enumeration value="B1-01-01 Section 1.2-A25"/>
          <xsd:enumeration value="B1-01-01 Section 1.2-A26"/>
          <xsd:enumeration value="B1-01-01 Section 1.2-A27"/>
          <xsd:enumeration value="B1-01-01 Section 1.2-A28"/>
          <xsd:enumeration value="B1-01-01 Section 1.2-A29"/>
          <xsd:enumeration value="B1-01-01 Section 1.2-A30"/>
          <xsd:enumeration value="B1-01-01 Section 1.3"/>
          <xsd:enumeration value="B1-01-01 Section 1.3-A01"/>
          <xsd:enumeration value="B1-01-01 Section 1.3-A02"/>
          <xsd:enumeration value="B1-01-01 Section 1.3-A03"/>
          <xsd:enumeration value="B1-01-01 Section 1.3-A04"/>
          <xsd:enumeration value="B1-01-01 Section 1.4"/>
          <xsd:enumeration value="B1-01-01 Section 1.4-A01"/>
          <xsd:enumeration value="B1-01-01 Section 1.4-A05"/>
          <xsd:enumeration value="B1-01-01 Section 1.5"/>
          <xsd:enumeration value="B1-01-01 Section 1.6"/>
          <xsd:enumeration value="B1-01-01 Section 1.6-A01"/>
          <xsd:enumeration value="B1-01-01 Section 1.6-A02"/>
          <xsd:enumeration value="B1-01-01 Section 1.6-A03"/>
          <xsd:enumeration value="B1-01-01 Section 2.0"/>
          <xsd:enumeration value="B1-01-01 Section 2.1"/>
          <xsd:enumeration value="B1-01-01 Section 2.2"/>
          <xsd:enumeration value="B1-01-01 Section 2.3"/>
          <xsd:enumeration value="B1-01-01 Section 2.4"/>
          <xsd:enumeration value="B1-01-01 Section 3.0"/>
          <xsd:enumeration value="B1-01-01 Section 3.1"/>
          <xsd:enumeration value="B1-01-01 Section 3.2"/>
          <xsd:enumeration value="B1-01-01 Section 3.3"/>
          <xsd:enumeration value="B1-01-01 Section 3.4"/>
          <xsd:enumeration value="B1-01-01 Section 3.5"/>
          <xsd:enumeration value="B1-01-01 Section 3.6"/>
          <xsd:enumeration value="B1-01-01 Section 3.7"/>
          <xsd:enumeration value="B1-01-01 Section 3.8"/>
          <xsd:enumeration value="B1-01-02"/>
          <xsd:enumeration value="B1-02-01"/>
          <xsd:enumeration value="C1-01-01"/>
          <xsd:enumeration value="C1-01-02"/>
          <xsd:enumeration value="C1-01-03"/>
          <xsd:enumeration value="C1-01-04"/>
          <xsd:enumeration value="C1-01-05"/>
          <xsd:enumeration value="C1-01-06"/>
          <xsd:enumeration value="C1-01-07"/>
          <xsd:enumeration value="C1-01-08"/>
          <xsd:enumeration value="C1-01-09"/>
          <xsd:enumeration value="C1-01-10"/>
          <xsd:enumeration value="C1-02-01"/>
          <xsd:enumeration value="C1-02-01-01"/>
          <xsd:enumeration value="C1-02-01-02"/>
          <xsd:enumeration value="C1-02-01-03"/>
          <xsd:enumeration value="C1-02-01-04"/>
          <xsd:enumeration value="C1-02-01-05"/>
          <xsd:enumeration value="C1-02-01-06"/>
          <xsd:enumeration value="C1-02-01-07"/>
          <xsd:enumeration value="C1-02-01-08"/>
          <xsd:enumeration value="C1-02-02"/>
          <xsd:enumeration value="C1-02-02-01"/>
          <xsd:enumeration value="C1-02-02-02"/>
          <xsd:enumeration value="C1-03-01"/>
          <xsd:enumeration value="C1-03-01-01"/>
          <xsd:enumeration value="C1-03-01-02"/>
          <xsd:enumeration value="C1-03-01-03"/>
          <xsd:enumeration value="C1-04-01"/>
          <xsd:enumeration value="C1-04-01-01"/>
          <xsd:enumeration value="C1-05-01"/>
          <xsd:enumeration value="C1-05-01-01"/>
          <xsd:enumeration value="C1-05-01-02"/>
          <xsd:enumeration value="C1-05-01-03"/>
          <xsd:enumeration value="C1-05-02"/>
          <xsd:enumeration value="C1-06-01"/>
          <xsd:enumeration value="C1-06-01-01"/>
          <xsd:enumeration value="C1-06-02"/>
          <xsd:enumeration value="C1-07-01"/>
          <xsd:enumeration value="C1-07-02"/>
          <xsd:enumeration value="C1-07-02-01"/>
          <xsd:enumeration value="C1-07-02-02"/>
          <xsd:enumeration value="C1-07-02-03"/>
          <xsd:enumeration value="C1-07-02-04"/>
          <xsd:enumeration value="C1-07-02-05"/>
          <xsd:enumeration value="C1-07-02-06"/>
          <xsd:enumeration value="C1-07-03"/>
          <xsd:enumeration value="C1-07-03-01"/>
          <xsd:enumeration value="C1-07-03-02"/>
          <xsd:enumeration value="C1-07-04"/>
          <xsd:enumeration value="C2-01-01"/>
          <xsd:enumeration value="D1-01-01"/>
          <xsd:enumeration value="D1-01-02"/>
          <xsd:enumeration value="D1-01-03"/>
          <xsd:enumeration value="D1-01-03-01"/>
          <xsd:enumeration value="D1-01-04"/>
          <xsd:enumeration value="D1-01-05"/>
          <xsd:enumeration value="D1-02-01"/>
          <xsd:enumeration value="D1-02-02"/>
          <xsd:enumeration value="D1-03-01"/>
          <xsd:enumeration value="D1-03-01-01"/>
          <xsd:enumeration value="D1-03-01-02"/>
          <xsd:enumeration value="D1-04-01"/>
          <xsd:enumeration value="D1-04-01-01"/>
          <xsd:enumeration value="D2-01-01"/>
          <xsd:enumeration value="D2-01-02"/>
          <xsd:enumeration value="D2-01-02-01"/>
          <xsd:enumeration value="D2-01-03"/>
          <xsd:enumeration value="D2-01-04"/>
          <xsd:enumeration value="D2-01-05"/>
          <xsd:enumeration value="D2-02-01"/>
          <xsd:enumeration value="D2-02-02"/>
          <xsd:enumeration value="DSP_Table_54-57"/>
          <xsd:enumeration value="DSP-Appendix_A"/>
          <xsd:enumeration value="E1-01-01"/>
          <xsd:enumeration value="E1-01-02"/>
          <xsd:enumeration value="E1-01-02_Tables 4_5"/>
          <xsd:enumeration value="E1-01-02-01"/>
          <xsd:enumeration value="E1-02-01"/>
          <xsd:enumeration value="E1-02-01-01"/>
          <xsd:enumeration value="E1-02-01-02"/>
          <xsd:enumeration value="E2-01-01"/>
          <xsd:enumeration value="E2-01-02"/>
          <xsd:enumeration value="F1-01-01"/>
          <xsd:enumeration value="F1-01-01-01"/>
          <xsd:enumeration value="F1-01-01-02"/>
          <xsd:enumeration value="F1-02-01"/>
          <xsd:enumeration value="F1-02-01-01"/>
          <xsd:enumeration value="F1-03-01"/>
          <xsd:enumeration value="G1-01-01"/>
          <xsd:enumeration value="G1-02-01"/>
          <xsd:enumeration value="G1-03-01"/>
          <xsd:enumeration value="G1-03-01-01"/>
          <xsd:enumeration value="G1-03-01-02"/>
          <xsd:enumeration value="G1-03-01-03"/>
          <xsd:enumeration value="G1-03-01-04"/>
          <xsd:enumeration value="H1-01-01"/>
          <xsd:enumeration value="H1-01-01-01"/>
          <xsd:enumeration value="H1-01-01-02"/>
          <xsd:enumeration value="H1-01-02"/>
          <xsd:enumeration value="H1-01-03"/>
          <xsd:enumeration value="H1-01-04"/>
          <xsd:enumeration value="H1-02-01"/>
          <xsd:enumeration value="H1-02-02"/>
          <xsd:enumeration value="H1-02-02-01"/>
          <xsd:enumeration value="H1-02-02-02"/>
          <xsd:enumeration value="H1-02-02-03"/>
          <xsd:enumeration value="H1-02-02-04"/>
          <xsd:enumeration value="H1-02-03"/>
          <xsd:enumeration value="H1-02-03-01"/>
          <xsd:enumeration value="H1-02-03-02"/>
          <xsd:enumeration value="H1-03-01"/>
          <xsd:enumeration value="H1-03-02"/>
          <xsd:enumeration value="H1-04-01"/>
          <xsd:enumeration value="H1-04-01-01"/>
          <xsd:enumeration value="H1-04-01-02"/>
          <xsd:enumeration value="H1-04-01-03"/>
          <xsd:enumeration value="H1-04-01-04"/>
          <xsd:enumeration value="H1-04-01-05"/>
          <xsd:enumeration value="H1-05-01"/>
          <xsd:enumeration value="Q-01-01"/>
          <xsd:enumeration value="Q-01-01-01"/>
          <xsd:enumeration value="Q-01-01-02"/>
          <xsd:enumeration value="Q-01-01-03"/>
          <xsd:enumeration value="Q-01-01-04"/>
          <xsd:enumeration value="Q-01-01-05"/>
          <xsd:enumeration value="Q-01-01-06"/>
          <xsd:enumeration value="Q-01-01-07"/>
          <xsd:enumeration value="Q-01-01-08"/>
          <xsd:enumeration value="Auditor General Report"/>
          <xsd:enumeration value="Executive Presentation Day"/>
          <xsd:enumeration value="None"/>
          <xsd:enumeration value="Previous Proceeding"/>
        </xsd:restriction>
      </xsd:simpleType>
    </xsd:element>
    <xsd:element name="Exhibit_Ref_Page" ma:index="6" nillable="true" ma:displayName="Exhibit_Ref_Page" ma:description="Page number referenced in the IR" ma:internalName="Exhibit_Ref_Page">
      <xsd:simpleType>
        <xsd:restriction base="dms:Text">
          <xsd:maxLength value="255"/>
        </xsd:restriction>
      </xsd:simpleType>
    </xsd:element>
    <xsd:element name="Exhibit_Ref_Additional" ma:index="7" nillable="true" ma:displayName="Exhibit_Ref_Additional" ma:default="0" ma:description="Denotes that there are more than one reference Exhibit" ma:internalName="Exhibit_Ref_Additional" ma:readOnly="false">
      <xsd:simpleType>
        <xsd:restriction base="dms:Boolean"/>
      </xsd:simpleType>
    </xsd:element>
    <xsd:element name="Intervenor_x0020_Acronym" ma:index="8" nillable="true" ma:displayName="Intervenor Acronym" ma:description="Intervenor Acronym" ma:format="Dropdown" ma:internalName="Intervenor_x0020_Acronym" ma:readOnly="false">
      <xsd:simpleType>
        <xsd:restriction base="dms:Choice">
          <xsd:enumeration value="Anwaatin"/>
          <xsd:enumeration value="ABE"/>
          <xsd:enumeration value="AMPCO"/>
          <xsd:enumeration value="BLC"/>
          <xsd:enumeration value="BOMA"/>
          <xsd:enumeration value="CCI"/>
          <xsd:enumeration value="CCSA"/>
          <xsd:enumeration value="CME"/>
          <xsd:enumeration value="COFH"/>
          <xsd:enumeration value="CCON"/>
          <xsd:enumeration value="CCC"/>
          <xsd:enumeration value="DSI"/>
          <xsd:enumeration value="EastLink"/>
          <xsd:enumeration value="EnergyProbe"/>
          <xsd:enumeration value="ESC"/>
          <xsd:enumeration value="IESO"/>
          <xsd:enumeration value="ITPA"/>
          <xsd:enumeration value="Mowat"/>
          <xsd:enumeration value="OnPhaze"/>
          <xsd:enumeration value="OPG"/>
          <xsd:enumeration value="OSEA"/>
          <xsd:enumeration value="PWU"/>
          <xsd:enumeration value="QM"/>
          <xsd:enumeration value="Quinte"/>
          <xsd:enumeration value="RiceLake"/>
          <xsd:enumeration value="Rogers"/>
          <xsd:enumeration value="SEC"/>
          <xsd:enumeration value="Shaw"/>
          <xsd:enumeration value="Staff"/>
          <xsd:enumeration value="SunsetBay"/>
          <xsd:enumeration value="SIA"/>
          <xsd:enumeration value="SEP"/>
          <xsd:enumeration value="Union"/>
          <xsd:enumeration value="VECC"/>
        </xsd:restriction>
      </xsd:simpleType>
    </xsd:element>
    <xsd:element name="Intervenor_x0020_Name" ma:index="9" nillable="true" ma:displayName="Intervenor Name" ma:description="Select Intervenor" ma:format="Dropdown" ma:internalName="Intervenor_x0020_Name">
      <xsd:simpleType>
        <xsd:restriction base="dms:Choice">
          <xsd:enumeration value="Anwaatin Inc."/>
          <xsd:enumeration value="Arbourbrook Estates"/>
          <xsd:enumeration value="Association of Major Power Consumers in Ontario"/>
          <xsd:enumeration value="Balsam Lake Coalition"/>
          <xsd:enumeration value="Building Owners and Managers Association Toronto"/>
          <xsd:enumeration value="Cable Cable Inc."/>
          <xsd:enumeration value="Canadian Cable Systems Alliance Inc."/>
          <xsd:enumeration value="Canadian Manufacturers &amp; Exporters"/>
          <xsd:enumeration value="City of Hamilton"/>
          <xsd:enumeration value="Cogeco Connexion Inc."/>
          <xsd:enumeration value="Consumers Council of Canada"/>
          <xsd:enumeration value="Doyle Salewski Inc."/>
          <xsd:enumeration value="Eastlink"/>
          <xsd:enumeration value="Energy Probe Research Foundation"/>
          <xsd:enumeration value="Energy Storage Canada"/>
          <xsd:enumeration value="Independent Electricity System Operator"/>
          <xsd:enumeration value="Independent Telecommunications Providers Association"/>
          <xsd:enumeration value="Mowat Energy"/>
          <xsd:enumeration value="OEB Staff"/>
          <xsd:enumeration value="OnPhaze Inc."/>
          <xsd:enumeration value="Ontario Power Generation Inc."/>
          <xsd:enumeration value="Ontario Sustainable Energy Association"/>
          <xsd:enumeration value="Power Workers' Union"/>
          <xsd:enumeration value="Quebecor Media"/>
          <xsd:enumeration value="Quinte Manufacturers Association"/>
          <xsd:enumeration value="Rice Lake Tourist Association"/>
          <xsd:enumeration value="Rogers Communications"/>
          <xsd:enumeration value="School Energy Coalition"/>
          <xsd:enumeration value="Shaw Communications Inc."/>
          <xsd:enumeration value="Sunset Bay Road Cottagers"/>
          <xsd:enumeration value="Sustainable Infrastructure Alliance of Ontario"/>
          <xsd:enumeration value="The Society of Energy Professionals"/>
          <xsd:enumeration value="Union Gas Limited"/>
          <xsd:enumeration value="Vulnerable Energy Consumers Coalition"/>
        </xsd:restriction>
      </xsd:simpleType>
    </xsd:element>
    <xsd:element name="IR_Exhibit" ma:index="10" nillable="true" ma:displayName="IR_Exhibit" ma:description="IR Exhibit prefix (&quot;I&quot;)" ma:internalName="IR_Exhibit" ma:readOnly="false">
      <xsd:simpleType>
        <xsd:restriction base="dms:Text">
          <xsd:maxLength value="255"/>
        </xsd:restriction>
      </xsd:simpleType>
    </xsd:element>
    <xsd:element name="IR_Tab" ma:index="11" nillable="true" ma:displayName="IR_Tab" ma:description="Intervenor Number" ma:format="Dropdown" ma:indexed="true" ma:internalName="IR_Tab">
      <xsd:simpleType>
        <xsd:restriction base="dms:Choice">
          <xsd:enumeration value="00"/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</xsd:restriction>
      </xsd:simpleType>
    </xsd:element>
    <xsd:element name="Interrogatory_x0020_Number" ma:index="12" nillable="true" ma:displayName="IR Numb" ma:decimals="0" ma:description="Interrogatory Number" ma:internalName="Interrogatory_x0020_Number" ma:percentage="FALSE">
      <xsd:simpleType>
        <xsd:restriction base="dms:Number"/>
      </xsd:simpleType>
    </xsd:element>
    <xsd:element name="Question" ma:index="13" nillable="true" ma:displayName="Question" ma:description="IR Question Text" ma:internalName="Question">
      <xsd:simpleType>
        <xsd:restriction base="dms:Note">
          <xsd:maxLength value="255"/>
        </xsd:restriction>
      </xsd:simpleType>
    </xsd:element>
    <xsd:element name="RA_Contact" ma:index="14" nillable="true" ma:displayName="RA_Contact" ma:description="See RA Contact List Sheet&#10;" ma:format="Dropdown" ma:internalName="RA_Contact">
      <xsd:simpleType>
        <xsd:restriction base="dms:Choice">
          <xsd:enumeration value="Jody Mceachran"/>
          <xsd:enumeration value="Lisa Lee"/>
          <xsd:enumeration value="Nicole Taylor"/>
          <xsd:enumeration value="Stephen Vetsis"/>
          <xsd:enumeration value="Uri Akselrud"/>
          <xsd:enumeration value="Oren Ben-Shlomo"/>
          <xsd:enumeration value="Alex Zbarcea"/>
          <xsd:enumeration value="Andrew Flannery"/>
        </xsd:restriction>
      </xsd:simpleType>
    </xsd:element>
    <xsd:element name="Draft_Ready" ma:index="15" nillable="true" ma:displayName="Draft_Ready" ma:default="0" ma:description="Denotes whether there is a draft ready for Regulatory review." ma:internalName="Draft_Ready">
      <xsd:simpleType>
        <xsd:restriction base="dms:Boolean"/>
      </xsd:simpleType>
    </xsd:element>
    <xsd:element name="Dir_1" ma:index="16" nillable="true" ma:displayName="Dir_1" ma:default="0" ma:description="Denotes 1st approval by Director to either go to Sr Mgmt review (if strategic) or to go to final formatting." ma:internalName="Dir_1">
      <xsd:simpleType>
        <xsd:restriction base="dms:Boolean"/>
      </xsd:simpleType>
    </xsd:element>
    <xsd:element name="RA_Final" ma:index="17" nillable="true" ma:displayName="RA_Final" ma:default="0" ma:description="Denotes Final Approval by RA." ma:internalName="RA_Final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 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0" ma:description="Is this item strategic?  If yes then it will garner Sr Mgmt review." ma:internalName="Strategic_x003f_">
      <xsd:simpleType>
        <xsd:restriction base="dms:Boolean"/>
      </xsd:simpleType>
    </xsd:element>
    <xsd:element name="Legal_x0020_Review_x0020_Required" ma:index="20" nillable="true" ma:displayName="Legal Review Required" ma:default="No" ma:description="Legal Review Status" ma:format="Dropdown" ma:internalName="Legal_x0020_Review_x0020_Required">
      <xsd:simpleType>
        <xsd:restriction base="dms:Choice">
          <xsd:enumeration value="Yes"/>
          <xsd:enumeration value="No"/>
          <xsd:enumeration value="Submitted for Review"/>
          <xsd:enumeration value="Review Completed"/>
        </xsd:restriction>
      </xsd:simpleType>
    </xsd:element>
    <xsd:element name="Author_x0028_s_x0029_" ma:index="21" nillable="true" ma:displayName="Author(s)" ma:description="The person(s) primarily in charge of authoring the item." ma:list="UserInfo" ma:SharePointGroup="0" ma:internalName="Author_x0028_s_x0029_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iling_Date" ma:index="24" nillable="true" ma:displayName="Filing_Date" ma:description="Date the IR is filed" ma:internalName="Filing_Date" ma:readOnly="false">
      <xsd:simpleType>
        <xsd:restriction base="dms:Text">
          <xsd:maxLength value="255"/>
        </xsd:restriction>
      </xsd:simpleType>
    </xsd:element>
    <xsd:element name="Issue_x0020_Group" ma:index="26" nillable="true" ma:displayName="Issue Group" ma:description="Select the Issue Group that the IR relates to" ma:format="Dropdown" ma:internalName="Issue_x0020_Group">
      <xsd:simpleType>
        <xsd:restriction base="dms:Choice">
          <xsd:enumeration value="Issue 1: Has Hydro One responded appropriately to all relevant OEB directions from previous proceedings?"/>
          <xsd:enumeration value="Issue 2: Has Hydro One adequately responded to the customer concerns expressed in the Community Meetings held for this application?"/>
          <xsd:enumeration value="Issue 3: Is the overall increase in the distribution revenue requirement from 2018 to 2022 reasonable?"/>
          <xsd:enumeration value="Issue 4: Are the rate and bill impacts in each customer class in each year in the 2018 to 2022 period reasonable?"/>
          <xsd:enumeration value="Issue 5: Are Hydro One’s proposed rate impact mitigation measures appropriate and do any of the proposed rate increases require rate smoothing or mitigation beyond what Hydro One has proposed?"/>
          <xsd:enumeration value="Issue 6: Does Hydro One’s First Nation and Métis Strategy sufficiently address the unique rights and concerns of Indigenous customers with respect to Hydro One’s distribution service?"/>
          <xsd:enumeration value="Issue 7: Is Hydro One’s proposed Custom Incentive Rate Methodology, using a Revenue Cap Index, consistent with the OEB’s Rate Handbook?"/>
          <xsd:enumeration value="Issue 8: Is the proposed industry-specific inflation factor, and the proposed custom productivity factor, appropriate?"/>
          <xsd:enumeration value="Issue 9: Are the values for the proposed custom capital factor appropriate?"/>
          <xsd:enumeration value="Issue 10: Are the program-based cost, productivity and benchmarking studies filed by Hydro One appropriate?"/>
          <xsd:enumeration value="Issue 11: Are the results of the studies sufficient to guide Hydro One’s plans to achieve the desired outcomes to the benefit of ratepayers?"/>
          <xsd:enumeration value="Issue 12: Do these studies align with each other and with Hydro One’s overall custom IR Plan?"/>
          <xsd:enumeration value="Issue 13: Are the annual updates proposed by Hydro One appropriate?"/>
          <xsd:enumeration value="Issue 14: Is Hydro One’s proposed integration of the Acquired Utilities in 2021 appropriate?"/>
          <xsd:enumeration value="Issue 15: Is the proposed Earnings/Sharing mechanism appropriate?"/>
          <xsd:enumeration value="Issue 16: Are the proposed Z-factors and Off-Ramps appropriate?"/>
          <xsd:enumeration value="Issue 17: Does the application adequately incorporate and reflect the four outcomes identified in the Rate Handbook: customer focus, operational effectiveness, public policy responsiveness, and financial performance?"/>
          <xsd:enumeration value="Issue 18: Are the metrics in the proposed additional scorecard measures appropriate and do they adequately reflect appropriate outcomes?"/>
          <xsd:enumeration value="Issue 19: Are the proposals for performance monitoring and reporting adequate and do the outcomes adequately reflect customer expectations?"/>
          <xsd:enumeration value="Issue 20: Does the application promote and incent appropriate outcomes for existing and future customers including factors such as cost control, system reliability, service quality, and bill impacts?"/>
          <xsd:enumeration value="Issue 21: Does the application adequately account for productivity gains in its forecasts and adequately include expectations for gains relative to external benchmarks?"/>
          <xsd:enumeration value="Issue 22: Has the applicant adequately demonstrated its ability and commitment to manage within the revenue requirement proposed over the course of the custom incentive rate plan term?"/>
          <xsd:enumeration value="Issue 23: Was the customer consultation adequate and does the Distribution System Plan adequately address customer needs and preferences?"/>
          <xsd:enumeration value="Issue 24: Does Hydro One’s investment planning process consider appropriate planning criteria? Does it adequately address the condition of distribution assets, service quality and system reliability?"/>
          <xsd:enumeration value="Issue 25: Does the Distribution System Plan adequately reflect productivity gains, benefit sharing and benchmarking?"/>
          <xsd:enumeration value="Issue 26: Does the Distribution System Plan address the trade-offs between capital and OM&amp;A spending over the course of the plan period?"/>
          <xsd:enumeration value="Issue 27: Has the distribution System Plan adequately addressed government mandated obligations over the planning period?"/>
          <xsd:enumeration value="Issue 28: Has Hydro One appropriately incorporated Regional Planning in its Distribution System Plan?"/>
          <xsd:enumeration value="Issue 29: Are the proposed capital expenditures resulting from the Distribution System Plan appropriate, and have they been adequately planned and paced?"/>
          <xsd:enumeration value="Issue 30: Are the proposed capital expenditures for System Renewal, System Service, System Access and General Plant appropriately based on the Distribution System Plan?"/>
          <xsd:enumeration value="Issue 31: Are the methodologies used to allocate Common Corporate capital expenditures to the distribution business appropriate?"/>
          <xsd:enumeration value="Issue 32: Are the methodologies used to determine the distribution Overhead Capitalization Rate for 2018 and onward appropriate?"/>
          <xsd:enumeration value="Issue 33: Are the amounts proposed for the rate base from 2018 to 2022 appropriate?"/>
          <xsd:enumeration value="Issue 34: Are the inputs used to determine the working capital component of the rate base and the methodology used appropriate?"/>
          <xsd:enumeration value="Issue 35: Is the proposed capital structure appropriate?"/>
          <xsd:enumeration value="Issue 36: Are the proposed timing and methodology for determining the return on equity and short-term debt prior to the effective date of rate implementation appropriate?"/>
          <xsd:enumeration value="Issue 37: Is the forecast of long term debt for 2018 and further years appropriate?"/>
          <xsd:enumeration value="Issue 38: Are the proposed OM&amp;A spending levels for Sustainment, Development, Operations, Customer Care, Common Corporate and Property Taxes and Rights Payments, appropriate, including consideration of factors considered in the Distribution System Plan?"/>
          <xsd:enumeration value="Issue 39: Do the proposed OM&amp;A expenditures include the consideration of factors such as system reliability, service quality, asset condition, cost benchmarking, bill impact and customer preferences?"/>
          <xsd:enumeration value="Issue 40: Are the proposed 2018 human resources related costs (wages, salaries, benefits, incentive payments, labour productivity and pension costs) including employee levels, appropriate (excluding executive compensation)?"/>
          <xsd:enumeration value="Issue 41: Has Hydro One demonstrated improvements in presenting its compensation costs and showing efficiency and value for dollar associated with its compensation costs (excluding executive compensation)?"/>
          <xsd:enumeration value="Issue 42: Is the updated executive compensation information filed by Hydro One in the distribution proceeding on December 21, 2017 consistent with the OEB’s findings on executive compensation in the EB-2016-0160 Transmission Decision?"/>
          <xsd:enumeration value="Issue 43: Are the methodologies used to allocate Common Corporate Costs and Other OM&amp;A costs to the distribution business for 2018 and further years appropriate?"/>
          <xsd:enumeration value="Issue 44: Is Hydro One’s proposed depreciation expense for 2018 and further years appropriate?"/>
          <xsd:enumeration value="Issue 45: Are the proposed other revenues for 2018 – 2022 appropriate?"/>
          <xsd:enumeration value="Issue 46: Is the load forecast methodology including the forecast of CDM savings appropriate?"/>
          <xsd:enumeration value="Issue 47: Are the customer and load forecasts a reasonable reflection of the energy and demand requirements for 2018 – 2022?"/>
          <xsd:enumeration value="Issue 48: Has the load forecast appropriately accounted for the addition of the Acquired Utilities’ customers in 2021?"/>
          <xsd:enumeration value="Issue 49: Are the inputs to the cost allocation model appropriate and are costs appropriately allocated?"/>
          <xsd:enumeration value="Issue 50: Are the proposed billing determinants appropriate?"/>
          <xsd:enumeration value="Issue 51: Are the revenue-to-cost ratios for all rate classes over the 2018 – 2022 period appropriate?"/>
          <xsd:enumeration value="Issue 52: Are the proposed fixed and variable charges for all rate classes over the 2018 - 2022 period, appropriate, including implementation of the OEB’s residential rate design?"/>
          <xsd:enumeration value="Issue 53: Are the proposed Retail Transmission Service Rates appropriate?"/>
          <xsd:enumeration value="Issue 54: Are the proposed specific service charges for miscellaneous services over the 2018 – 2022 period reasonable?"/>
          <xsd:enumeration value="Issue 55: Are the proposed line losses over the 2018 – 2022 period appropriate?"/>
          <xsd:enumeration value="Issue 56: Do the costs allocated to acquired utilities appropriately reflect the OEB’s decisions in related Hydro One acquisition proceedings?"/>
          <xsd:enumeration value="Issue 57: Are the proposed amounts, disposition and continuance of Hydro One’s existing deferral and variance accounts appropriate?"/>
          <xsd:enumeration value="Issue 58: Are the proposed new deferral and variance accounts appropriate?"/>
          <xsd:enumeration value="Issue 59: Is the proposal to discontinue several deferral and variance accounts appropriate?"/>
        </xsd:restriction>
      </xsd:simpleType>
    </xsd:element>
    <xsd:element name="Issue_x0020_Additional" ma:index="27" nillable="true" ma:displayName="Additional Issues" ma:default="0" ma:description="Is there more than one issue [y/n]" ma:internalName="Issue_x0020_Additional">
      <xsd:simpleType>
        <xsd:restriction base="dms:Boolean"/>
      </xsd:simpleType>
    </xsd:element>
    <xsd:element name="Actors" ma:index="28" nillable="true" ma:displayName="Witness" ma:description="List of Witness(es)" ma:list="UserInfo" ma:SharePointGroup="0" ma:internalName="Actor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0032_017_Update_Req" ma:index="35" nillable="true" ma:displayName="2017_Update_Req" ma:default="0" ma:description="Does this IR require a 2017 update?" ma:internalName="_x0032_017_Update_Req">
      <xsd:simpleType>
        <xsd:restriction base="dms:Boolean"/>
      </xsd:simpleType>
    </xsd:element>
    <xsd:element name="CLOReview" ma:index="39" nillable="true" ma:displayName="CLOReview" ma:default="0" ma:description="Reviewed By Chief Legal Officer" ma:internalName="CLOReview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3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38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3DB3B5-18B2-453F-AB85-59AB6FF996F9}">
  <ds:schemaRefs>
    <ds:schemaRef ds:uri="http://purl.org/dc/elements/1.1/"/>
    <ds:schemaRef ds:uri="f0af1d65-dfd0-4b99-b523-def3a954563f"/>
    <ds:schemaRef ds:uri="d6dbc8c3-1042-4473-bec9-62644ae75647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sharepoint/v3/field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53AEB5-F429-4214-BAE3-74209B2F40C8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2B41D7D3-CB5E-4DD9-9F03-16E1508D7A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971B31B-0DDF-4D00-BF7A-2A2D5E5095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dbc8c3-1042-4473-bec9-62644ae75647"/>
    <ds:schemaRef ds:uri="f0af1d65-dfd0-4b99-b523-def3a954563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Woodstock</vt:lpstr>
      <vt:lpstr>Norfolk</vt:lpstr>
      <vt:lpstr>Haldimand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99 Attachment 1</dc:title>
  <dc:creator>SHETH Nikita</dc:creator>
  <cp:lastModifiedBy>MCEACHRAN Jody</cp:lastModifiedBy>
  <cp:lastPrinted>2018-02-05T18:08:30Z</cp:lastPrinted>
  <dcterms:created xsi:type="dcterms:W3CDTF">2018-02-05T14:27:22Z</dcterms:created>
  <dcterms:modified xsi:type="dcterms:W3CDTF">2018-02-09T22:34:02Z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0x01010061EC7F66509FFD4DA0B1B261A86BE7730100407B36F7694D13419ACF55DFA3D7B93F</vt:lpwstr>
  </property>
</Properties>
</file>