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12885" windowHeight="10320"/>
  </bookViews>
  <sheets>
    <sheet name="I-43-VECC-075(f)-0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46" i="1" l="1"/>
  <c r="N40" i="1"/>
  <c r="M40" i="1"/>
  <c r="L40" i="1"/>
  <c r="K40" i="1"/>
  <c r="J40" i="1"/>
  <c r="I40" i="1"/>
  <c r="H40" i="1"/>
  <c r="G40" i="1"/>
  <c r="F40" i="1"/>
  <c r="E40" i="1"/>
  <c r="D40" i="1"/>
  <c r="L31" i="1"/>
  <c r="K31" i="1"/>
  <c r="H31" i="1"/>
  <c r="G31" i="1"/>
  <c r="G37" i="1" s="1"/>
  <c r="D31" i="1"/>
  <c r="N27" i="1"/>
  <c r="N31" i="1" s="1"/>
  <c r="M27" i="1"/>
  <c r="M31" i="1" s="1"/>
  <c r="L27" i="1"/>
  <c r="K27" i="1"/>
  <c r="J27" i="1"/>
  <c r="J31" i="1" s="1"/>
  <c r="I27" i="1"/>
  <c r="I31" i="1" s="1"/>
  <c r="H27" i="1"/>
  <c r="G27" i="1"/>
  <c r="F27" i="1"/>
  <c r="F31" i="1" s="1"/>
  <c r="E27" i="1"/>
  <c r="E31" i="1" s="1"/>
  <c r="D27" i="1"/>
  <c r="N15" i="1"/>
  <c r="M15" i="1"/>
  <c r="J15" i="1"/>
  <c r="I15" i="1"/>
  <c r="F15" i="1"/>
  <c r="E15" i="1"/>
  <c r="N14" i="1"/>
  <c r="N35" i="1" s="1"/>
  <c r="N36" i="1" s="1"/>
  <c r="M14" i="1"/>
  <c r="M35" i="1" s="1"/>
  <c r="M36" i="1" s="1"/>
  <c r="L14" i="1"/>
  <c r="L35" i="1" s="1"/>
  <c r="L36" i="1" s="1"/>
  <c r="K14" i="1"/>
  <c r="K35" i="1" s="1"/>
  <c r="K36" i="1" s="1"/>
  <c r="J14" i="1"/>
  <c r="J35" i="1" s="1"/>
  <c r="J36" i="1" s="1"/>
  <c r="I14" i="1"/>
  <c r="I35" i="1" s="1"/>
  <c r="I36" i="1" s="1"/>
  <c r="H14" i="1"/>
  <c r="H35" i="1" s="1"/>
  <c r="H36" i="1" s="1"/>
  <c r="G14" i="1"/>
  <c r="G35" i="1" s="1"/>
  <c r="G36" i="1" s="1"/>
  <c r="F14" i="1"/>
  <c r="F35" i="1" s="1"/>
  <c r="F36" i="1" s="1"/>
  <c r="E14" i="1"/>
  <c r="E35" i="1" s="1"/>
  <c r="E36" i="1" s="1"/>
  <c r="D14" i="1"/>
  <c r="D35" i="1" s="1"/>
  <c r="D36" i="1" s="1"/>
  <c r="N13" i="1"/>
  <c r="M13" i="1"/>
  <c r="L13" i="1"/>
  <c r="L15" i="1" s="1"/>
  <c r="K13" i="1"/>
  <c r="K15" i="1" s="1"/>
  <c r="J13" i="1"/>
  <c r="I13" i="1"/>
  <c r="H13" i="1"/>
  <c r="H15" i="1" s="1"/>
  <c r="G13" i="1"/>
  <c r="G15" i="1" s="1"/>
  <c r="F13" i="1"/>
  <c r="E13" i="1"/>
  <c r="D13" i="1"/>
  <c r="D15" i="1" s="1"/>
  <c r="G39" i="1" l="1"/>
  <c r="G55" i="1"/>
  <c r="E37" i="1"/>
  <c r="E38" i="1"/>
  <c r="E54" i="1" s="1"/>
  <c r="I37" i="1"/>
  <c r="I38" i="1"/>
  <c r="I54" i="1" s="1"/>
  <c r="M37" i="1"/>
  <c r="M38" i="1"/>
  <c r="M54" i="1" s="1"/>
  <c r="H38" i="1"/>
  <c r="H54" i="1" s="1"/>
  <c r="F38" i="1"/>
  <c r="F54" i="1" s="1"/>
  <c r="F37" i="1"/>
  <c r="J38" i="1"/>
  <c r="J54" i="1" s="1"/>
  <c r="J37" i="1"/>
  <c r="N38" i="1"/>
  <c r="N54" i="1" s="1"/>
  <c r="N37" i="1"/>
  <c r="K37" i="1"/>
  <c r="D37" i="1"/>
  <c r="L37" i="1"/>
  <c r="G38" i="1"/>
  <c r="G54" i="1" s="1"/>
  <c r="K38" i="1"/>
  <c r="K54" i="1" s="1"/>
  <c r="D38" i="1"/>
  <c r="D54" i="1" s="1"/>
  <c r="L38" i="1"/>
  <c r="L54" i="1" s="1"/>
  <c r="H37" i="1"/>
  <c r="K56" i="1" l="1"/>
  <c r="K39" i="1"/>
  <c r="K55" i="1"/>
  <c r="M56" i="1"/>
  <c r="H55" i="1"/>
  <c r="H39" i="1"/>
  <c r="G56" i="1"/>
  <c r="N39" i="1"/>
  <c r="N55" i="1"/>
  <c r="F39" i="1"/>
  <c r="F55" i="1"/>
  <c r="F56" i="1" s="1"/>
  <c r="M55" i="1"/>
  <c r="M39" i="1"/>
  <c r="E55" i="1"/>
  <c r="E56" i="1" s="1"/>
  <c r="E39" i="1"/>
  <c r="L55" i="1"/>
  <c r="L56" i="1" s="1"/>
  <c r="L39" i="1"/>
  <c r="N56" i="1"/>
  <c r="I56" i="1"/>
  <c r="D55" i="1"/>
  <c r="D56" i="1" s="1"/>
  <c r="D39" i="1"/>
  <c r="J39" i="1"/>
  <c r="J55" i="1"/>
  <c r="J56" i="1" s="1"/>
  <c r="H56" i="1"/>
  <c r="I55" i="1"/>
  <c r="I39" i="1"/>
</calcChain>
</file>

<file path=xl/sharedStrings.xml><?xml version="1.0" encoding="utf-8"?>
<sst xmlns="http://schemas.openxmlformats.org/spreadsheetml/2006/main" count="54" uniqueCount="48">
  <si>
    <t>Formula</t>
  </si>
  <si>
    <t>2016 OPO</t>
  </si>
  <si>
    <t xml:space="preserve">TWh </t>
  </si>
  <si>
    <t>Codes and standards (Implemented by 2015)</t>
  </si>
  <si>
    <t>Codes and standards (Implemented 2016 and beyond)</t>
  </si>
  <si>
    <t>Historical program persistence (2006-2015)</t>
  </si>
  <si>
    <t>Forecast savings from planned programs (2016-2020)</t>
  </si>
  <si>
    <t>Planned savings from future programs &amp; Codes and Standards</t>
  </si>
  <si>
    <t>Total TWh</t>
  </si>
  <si>
    <t>(7)=(1)+(2)</t>
  </si>
  <si>
    <t>Codes and standards</t>
  </si>
  <si>
    <t>(8)=(3)+(4)</t>
  </si>
  <si>
    <t>EE programs</t>
  </si>
  <si>
    <t>Total</t>
  </si>
  <si>
    <t>Transmission direct connected customers (non-LDC)</t>
  </si>
  <si>
    <t>MWh</t>
  </si>
  <si>
    <t>From the IESO</t>
  </si>
  <si>
    <t>Transmission direct customer</t>
  </si>
  <si>
    <t>OPA Loss Factor Assumption</t>
  </si>
  <si>
    <t>distribution</t>
  </si>
  <si>
    <t>transmission</t>
  </si>
  <si>
    <t>(13)=(11)+(12)</t>
  </si>
  <si>
    <t>DX+TX</t>
  </si>
  <si>
    <t>All LDCs savings at end use level</t>
  </si>
  <si>
    <t>(14)=((6)-(10)/(1+(13))</t>
  </si>
  <si>
    <t>All LDCs savings (MWh)</t>
  </si>
  <si>
    <t>All LDCs savings at end use level by category</t>
  </si>
  <si>
    <t>(15)=(8)/(9)</t>
  </si>
  <si>
    <t>EE saving %</t>
  </si>
  <si>
    <t>(16)=1-(15)</t>
  </si>
  <si>
    <t>C&amp;S saving %</t>
  </si>
  <si>
    <t>(17)=(14)*(15)</t>
  </si>
  <si>
    <t>EE program Saving</t>
  </si>
  <si>
    <t>(18)=(14)*(16))</t>
  </si>
  <si>
    <t>C&amp;S saving</t>
  </si>
  <si>
    <t>(19)=(17)+(18)</t>
  </si>
  <si>
    <t>2011-2014  Target</t>
  </si>
  <si>
    <t xml:space="preserve">2011-2014 Verified Energy savings </t>
  </si>
  <si>
    <t>2015-2020 Target</t>
  </si>
  <si>
    <t>HONI target/actual</t>
  </si>
  <si>
    <t>All LDCs</t>
  </si>
  <si>
    <t>HONI Share</t>
  </si>
  <si>
    <t>HONI energy savings</t>
  </si>
  <si>
    <t>(20)=(18)*16.56%</t>
  </si>
  <si>
    <t>C&amp;S</t>
  </si>
  <si>
    <t>(21)=(17)*13.71%</t>
  </si>
  <si>
    <t>EE program</t>
  </si>
  <si>
    <t>(22)=(18)+(19)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</si>
</sst>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3" fillId="0" borderId="1" xfId="0" applyFont="1" applyBorder="1"/>
    <xf numFmtId="0" fontId="0" fillId="0" borderId="1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2" borderId="1" xfId="0" applyFill="1" applyBorder="1"/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Border="1"/>
    <xf numFmtId="0" fontId="0" fillId="3" borderId="1" xfId="0" applyFill="1" applyBorder="1"/>
    <xf numFmtId="0" fontId="4" fillId="3" borderId="0" xfId="0" applyFont="1" applyFill="1"/>
    <xf numFmtId="164" fontId="0" fillId="3" borderId="1" xfId="1" applyNumberFormat="1" applyFont="1" applyFill="1" applyBorder="1"/>
    <xf numFmtId="0" fontId="4" fillId="3" borderId="0" xfId="0" applyFont="1" applyFill="1" applyBorder="1"/>
    <xf numFmtId="165" fontId="0" fillId="0" borderId="1" xfId="1" applyNumberFormat="1" applyFont="1" applyBorder="1"/>
    <xf numFmtId="166" fontId="0" fillId="3" borderId="1" xfId="2" applyNumberFormat="1" applyFont="1" applyFill="1" applyBorder="1"/>
    <xf numFmtId="166" fontId="0" fillId="3" borderId="1" xfId="0" applyNumberFormat="1" applyFill="1" applyBorder="1"/>
    <xf numFmtId="164" fontId="0" fillId="0" borderId="1" xfId="1" applyNumberFormat="1" applyFont="1" applyBorder="1"/>
    <xf numFmtId="164" fontId="0" fillId="2" borderId="1" xfId="1" applyNumberFormat="1" applyFont="1" applyFill="1" applyBorder="1"/>
    <xf numFmtId="164" fontId="0" fillId="0" borderId="0" xfId="0" applyNumberFormat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0" fontId="0" fillId="3" borderId="1" xfId="2" applyNumberFormat="1" applyFont="1" applyFill="1" applyBorder="1" applyAlignment="1">
      <alignment horizontal="center"/>
    </xf>
    <xf numFmtId="10" fontId="2" fillId="4" borderId="1" xfId="2" applyNumberFormat="1" applyFont="1" applyFill="1" applyBorder="1" applyAlignment="1">
      <alignment horizontal="center"/>
    </xf>
    <xf numFmtId="10" fontId="2" fillId="5" borderId="1" xfId="2" applyNumberFormat="1" applyFont="1" applyFill="1" applyBorder="1" applyAlignment="1">
      <alignment horizontal="center"/>
    </xf>
    <xf numFmtId="10" fontId="2" fillId="3" borderId="0" xfId="2" applyNumberFormat="1" applyFont="1" applyFill="1" applyBorder="1"/>
    <xf numFmtId="43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41</xdr:row>
      <xdr:rowOff>28575</xdr:rowOff>
    </xdr:from>
    <xdr:to>
      <xdr:col>2</xdr:col>
      <xdr:colOff>3533774</xdr:colOff>
      <xdr:row>48</xdr:row>
      <xdr:rowOff>47625</xdr:rowOff>
    </xdr:to>
    <xdr:sp macro="" textlink="">
      <xdr:nvSpPr>
        <xdr:cNvPr id="2" name="TextBox 1"/>
        <xdr:cNvSpPr txBox="1"/>
      </xdr:nvSpPr>
      <xdr:spPr>
        <a:xfrm>
          <a:off x="2000249" y="7839075"/>
          <a:ext cx="3457575" cy="152400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HONI EE share</a:t>
          </a:r>
        </a:p>
        <a:p>
          <a:endParaRPr lang="en-US" sz="1100"/>
        </a:p>
        <a:p>
          <a:r>
            <a:rPr lang="en-US" sz="1100"/>
            <a:t>2006-2014: use</a:t>
          </a:r>
          <a:r>
            <a:rPr lang="en-US" sz="1100" baseline="0"/>
            <a:t> achieved target % 13.71%</a:t>
          </a:r>
        </a:p>
        <a:p>
          <a:r>
            <a:rPr lang="en-US" sz="1100" baseline="0"/>
            <a:t>2015-2022: HONI 2015-2020 target  share if  16.56 %, to be conservative, use share of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13.71%</a:t>
          </a:r>
          <a:endParaRPr lang="en-US">
            <a:effectLst/>
          </a:endParaRPr>
        </a:p>
        <a:p>
          <a:endParaRPr lang="en-US" sz="1100" baseline="0"/>
        </a:p>
        <a:p>
          <a:r>
            <a:rPr lang="en-US" sz="1100" baseline="0">
              <a:solidFill>
                <a:srgbClr val="FF0000"/>
              </a:solidFill>
            </a:rPr>
            <a:t>HONI C&amp;S share</a:t>
          </a:r>
        </a:p>
        <a:p>
          <a:r>
            <a:rPr lang="en-US" sz="1100" baseline="0"/>
            <a:t>2006-2020 use  share of 16.56%</a:t>
          </a:r>
        </a:p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F_Share\For%20Hedy%20Z\DX2018\from%20Bijan\dx2015-2022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get%"/>
      <sheetName val="Sheet3"/>
      <sheetName val="APS"/>
      <sheetName val="Sheet4"/>
      <sheetName val="saving kwh"/>
      <sheetName val="Sheet1"/>
      <sheetName val="by month"/>
      <sheetName val="from Bijan_energy"/>
      <sheetName val="by class_energy without loss"/>
      <sheetName val="by class_energy with loss"/>
      <sheetName val="line loss factor"/>
      <sheetName val="2011-2014 result"/>
      <sheetName val="Sheet2"/>
      <sheetName val="2015 result"/>
    </sheetNames>
    <sheetDataSet>
      <sheetData sheetId="0"/>
      <sheetData sheetId="1"/>
      <sheetData sheetId="2"/>
      <sheetData sheetId="3"/>
      <sheetData sheetId="4">
        <row r="63">
          <cell r="B63">
            <v>1462522.8519195614</v>
          </cell>
          <cell r="C63">
            <v>3196747.9198434022</v>
          </cell>
          <cell r="D63">
            <v>3653786.3110682652</v>
          </cell>
          <cell r="E63">
            <v>4476455.4152730182</v>
          </cell>
          <cell r="F63">
            <v>4933493.8064978812</v>
          </cell>
          <cell r="G63">
            <v>6132856.1576850777</v>
          </cell>
          <cell r="H63">
            <v>7105488.8034587679</v>
          </cell>
          <cell r="I63">
            <v>7943795.5016766451</v>
          </cell>
          <cell r="J63">
            <v>10066505.869619293</v>
          </cell>
          <cell r="K63">
            <v>11363528.164167445</v>
          </cell>
          <cell r="L63">
            <v>12660550.458715597</v>
          </cell>
        </row>
      </sheetData>
      <sheetData sheetId="5">
        <row r="39">
          <cell r="D39">
            <v>1462522.8519195612</v>
          </cell>
          <cell r="E39">
            <v>3196747.9198434018</v>
          </cell>
          <cell r="F39">
            <v>3653786.3110682643</v>
          </cell>
          <cell r="G39">
            <v>4476455.4152730173</v>
          </cell>
          <cell r="H39">
            <v>4933493.8064978812</v>
          </cell>
          <cell r="I39">
            <v>6132856.1576850768</v>
          </cell>
          <cell r="J39">
            <v>7105488.803458767</v>
          </cell>
          <cell r="K39">
            <v>7943795.5016766442</v>
          </cell>
          <cell r="L39">
            <v>10066505.869619291</v>
          </cell>
          <cell r="M39">
            <v>11363528.164167443</v>
          </cell>
          <cell r="N39">
            <v>12660550.458715595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tabSelected="1" view="pageBreakPreview" zoomScale="60" zoomScaleNormal="100" workbookViewId="0">
      <selection activeCell="I37" sqref="I37"/>
    </sheetView>
  </sheetViews>
  <sheetFormatPr defaultRowHeight="15" x14ac:dyDescent="0.25"/>
  <cols>
    <col min="1" max="1" width="9.140625" style="1"/>
    <col min="2" max="2" width="19.7109375" bestFit="1" customWidth="1"/>
    <col min="3" max="3" width="56.7109375" bestFit="1" customWidth="1"/>
    <col min="4" max="4" width="17.85546875" bestFit="1" customWidth="1"/>
    <col min="5" max="5" width="17" customWidth="1"/>
    <col min="6" max="6" width="18.42578125" customWidth="1"/>
    <col min="7" max="7" width="15.85546875" bestFit="1" customWidth="1"/>
    <col min="8" max="11" width="14.28515625" bestFit="1" customWidth="1"/>
    <col min="12" max="14" width="15.28515625" bestFit="1" customWidth="1"/>
  </cols>
  <sheetData>
    <row r="1" spans="1:14" x14ac:dyDescent="0.25">
      <c r="B1" t="s">
        <v>0</v>
      </c>
      <c r="C1" s="2" t="s">
        <v>1</v>
      </c>
    </row>
    <row r="2" spans="1:14" x14ac:dyDescent="0.25">
      <c r="C2" s="3" t="s">
        <v>2</v>
      </c>
      <c r="D2" s="4">
        <v>2006</v>
      </c>
      <c r="E2" s="4">
        <v>2007</v>
      </c>
      <c r="F2" s="4">
        <v>2008</v>
      </c>
      <c r="G2" s="4">
        <v>2009</v>
      </c>
      <c r="H2" s="4">
        <v>2010</v>
      </c>
      <c r="I2" s="4">
        <v>2011</v>
      </c>
      <c r="J2" s="4">
        <v>2012</v>
      </c>
      <c r="K2" s="4">
        <v>2013</v>
      </c>
      <c r="L2" s="4">
        <v>2014</v>
      </c>
      <c r="M2" s="4">
        <v>2015</v>
      </c>
      <c r="N2" s="4">
        <v>2016</v>
      </c>
    </row>
    <row r="3" spans="1:14" x14ac:dyDescent="0.25">
      <c r="A3" s="1">
        <v>1</v>
      </c>
      <c r="C3" s="4" t="s">
        <v>3</v>
      </c>
      <c r="D3" s="4">
        <v>0</v>
      </c>
      <c r="E3" s="4">
        <v>0.1</v>
      </c>
      <c r="F3" s="4">
        <v>0.2</v>
      </c>
      <c r="G3" s="4">
        <v>0.3</v>
      </c>
      <c r="H3" s="4">
        <v>0.5</v>
      </c>
      <c r="I3" s="4">
        <v>1</v>
      </c>
      <c r="J3" s="4">
        <v>1.6</v>
      </c>
      <c r="K3" s="4">
        <v>1.8</v>
      </c>
      <c r="L3" s="4">
        <v>3.1</v>
      </c>
      <c r="M3" s="4">
        <v>4.2</v>
      </c>
      <c r="N3" s="4">
        <v>5.2</v>
      </c>
    </row>
    <row r="4" spans="1:14" x14ac:dyDescent="0.25">
      <c r="A4" s="1">
        <v>2</v>
      </c>
      <c r="C4" s="4" t="s">
        <v>4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</row>
    <row r="5" spans="1:14" x14ac:dyDescent="0.25">
      <c r="A5" s="1">
        <v>3</v>
      </c>
      <c r="C5" s="4" t="s">
        <v>5</v>
      </c>
      <c r="D5" s="4">
        <v>1.6</v>
      </c>
      <c r="E5" s="4">
        <v>3.4</v>
      </c>
      <c r="F5" s="4">
        <v>3.9</v>
      </c>
      <c r="G5" s="4">
        <v>4.5999999999999996</v>
      </c>
      <c r="H5" s="4">
        <v>5</v>
      </c>
      <c r="I5" s="4">
        <v>5.7</v>
      </c>
      <c r="J5" s="4">
        <v>6.3</v>
      </c>
      <c r="K5" s="4">
        <v>7.1</v>
      </c>
      <c r="L5" s="4">
        <v>8.1</v>
      </c>
      <c r="M5" s="4">
        <v>8.6</v>
      </c>
      <c r="N5" s="4">
        <v>7.5</v>
      </c>
    </row>
    <row r="6" spans="1:14" x14ac:dyDescent="0.25">
      <c r="A6" s="5">
        <v>4</v>
      </c>
      <c r="B6" s="6"/>
      <c r="C6" s="4" t="s">
        <v>6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1.6</v>
      </c>
    </row>
    <row r="7" spans="1:14" x14ac:dyDescent="0.25">
      <c r="A7" s="5">
        <v>5</v>
      </c>
      <c r="B7" s="6"/>
      <c r="C7" s="4" t="s">
        <v>7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</row>
    <row r="8" spans="1:14" x14ac:dyDescent="0.25">
      <c r="A8" s="5">
        <v>6</v>
      </c>
      <c r="B8" s="6"/>
      <c r="C8" s="7" t="s">
        <v>8</v>
      </c>
      <c r="D8" s="7">
        <v>1.6</v>
      </c>
      <c r="E8" s="7">
        <v>3.5</v>
      </c>
      <c r="F8" s="7">
        <v>4</v>
      </c>
      <c r="G8" s="7">
        <v>4.9000000000000004</v>
      </c>
      <c r="H8" s="7">
        <v>5.4</v>
      </c>
      <c r="I8" s="7">
        <v>6.7</v>
      </c>
      <c r="J8" s="7">
        <v>7.9</v>
      </c>
      <c r="K8" s="7">
        <v>8.9</v>
      </c>
      <c r="L8" s="7">
        <v>11.3</v>
      </c>
      <c r="M8" s="7">
        <v>12.8</v>
      </c>
      <c r="N8" s="7">
        <v>14.3</v>
      </c>
    </row>
    <row r="9" spans="1:14" s="9" customFormat="1" x14ac:dyDescent="0.25">
      <c r="A9" s="8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s="9" customFormat="1" x14ac:dyDescent="0.25">
      <c r="A10" s="8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9" customFormat="1" x14ac:dyDescent="0.25">
      <c r="A11" s="8"/>
      <c r="C11" s="2" t="s">
        <v>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s="9" customFormat="1" x14ac:dyDescent="0.25">
      <c r="A12" s="8"/>
      <c r="C12" s="3" t="s">
        <v>2</v>
      </c>
      <c r="D12" s="4">
        <v>2006</v>
      </c>
      <c r="E12" s="4">
        <v>2007</v>
      </c>
      <c r="F12" s="4">
        <v>2008</v>
      </c>
      <c r="G12" s="4">
        <v>2009</v>
      </c>
      <c r="H12" s="4">
        <v>2010</v>
      </c>
      <c r="I12" s="4">
        <v>2011</v>
      </c>
      <c r="J12" s="4">
        <v>2012</v>
      </c>
      <c r="K12" s="4">
        <v>2013</v>
      </c>
      <c r="L12" s="4">
        <v>2014</v>
      </c>
      <c r="M12" s="4">
        <v>2015</v>
      </c>
      <c r="N12" s="4">
        <v>2016</v>
      </c>
    </row>
    <row r="13" spans="1:14" s="9" customFormat="1" x14ac:dyDescent="0.25">
      <c r="A13" s="8">
        <v>7</v>
      </c>
      <c r="B13" s="9" t="s">
        <v>9</v>
      </c>
      <c r="C13" s="11" t="s">
        <v>10</v>
      </c>
      <c r="D13" s="11">
        <f>D3+D4</f>
        <v>0</v>
      </c>
      <c r="E13" s="11">
        <f t="shared" ref="E13:N13" si="0">E3+E4</f>
        <v>0.1</v>
      </c>
      <c r="F13" s="11">
        <f t="shared" si="0"/>
        <v>0.2</v>
      </c>
      <c r="G13" s="11">
        <f t="shared" si="0"/>
        <v>0.3</v>
      </c>
      <c r="H13" s="11">
        <f t="shared" si="0"/>
        <v>0.5</v>
      </c>
      <c r="I13" s="11">
        <f t="shared" si="0"/>
        <v>1</v>
      </c>
      <c r="J13" s="11">
        <f t="shared" si="0"/>
        <v>1.6</v>
      </c>
      <c r="K13" s="11">
        <f t="shared" si="0"/>
        <v>1.8</v>
      </c>
      <c r="L13" s="11">
        <f t="shared" si="0"/>
        <v>3.1</v>
      </c>
      <c r="M13" s="11">
        <f t="shared" si="0"/>
        <v>4.2</v>
      </c>
      <c r="N13" s="11">
        <f t="shared" si="0"/>
        <v>5.2</v>
      </c>
    </row>
    <row r="14" spans="1:14" s="9" customFormat="1" x14ac:dyDescent="0.25">
      <c r="A14" s="8">
        <v>8</v>
      </c>
      <c r="B14" s="9" t="s">
        <v>11</v>
      </c>
      <c r="C14" s="11" t="s">
        <v>12</v>
      </c>
      <c r="D14" s="11">
        <f>D5+D6</f>
        <v>1.6</v>
      </c>
      <c r="E14" s="11">
        <f t="shared" ref="E14:N14" si="1">E5+E6</f>
        <v>3.4</v>
      </c>
      <c r="F14" s="11">
        <f t="shared" si="1"/>
        <v>3.9</v>
      </c>
      <c r="G14" s="11">
        <f t="shared" si="1"/>
        <v>4.5999999999999996</v>
      </c>
      <c r="H14" s="11">
        <f t="shared" si="1"/>
        <v>5</v>
      </c>
      <c r="I14" s="11">
        <f t="shared" si="1"/>
        <v>5.7</v>
      </c>
      <c r="J14" s="11">
        <f t="shared" si="1"/>
        <v>6.3</v>
      </c>
      <c r="K14" s="11">
        <f t="shared" si="1"/>
        <v>7.1</v>
      </c>
      <c r="L14" s="11">
        <f t="shared" si="1"/>
        <v>8.1</v>
      </c>
      <c r="M14" s="11">
        <f t="shared" si="1"/>
        <v>8.6</v>
      </c>
      <c r="N14" s="11">
        <f t="shared" si="1"/>
        <v>9.1</v>
      </c>
    </row>
    <row r="15" spans="1:14" s="9" customFormat="1" x14ac:dyDescent="0.25">
      <c r="A15" s="8">
        <v>9</v>
      </c>
      <c r="C15" s="7" t="s">
        <v>13</v>
      </c>
      <c r="D15" s="7">
        <f>SUM(D13:D14)</f>
        <v>1.6</v>
      </c>
      <c r="E15" s="7">
        <f t="shared" ref="E15:N15" si="2">SUM(E13:E14)</f>
        <v>3.5</v>
      </c>
      <c r="F15" s="7">
        <f t="shared" si="2"/>
        <v>4.0999999999999996</v>
      </c>
      <c r="G15" s="7">
        <f t="shared" si="2"/>
        <v>4.8999999999999995</v>
      </c>
      <c r="H15" s="7">
        <f t="shared" si="2"/>
        <v>5.5</v>
      </c>
      <c r="I15" s="7">
        <f t="shared" si="2"/>
        <v>6.7</v>
      </c>
      <c r="J15" s="7">
        <f t="shared" si="2"/>
        <v>7.9</v>
      </c>
      <c r="K15" s="7">
        <f t="shared" si="2"/>
        <v>8.9</v>
      </c>
      <c r="L15" s="7">
        <f t="shared" si="2"/>
        <v>11.2</v>
      </c>
      <c r="M15" s="7">
        <f t="shared" si="2"/>
        <v>12.8</v>
      </c>
      <c r="N15" s="7">
        <f t="shared" si="2"/>
        <v>14.3</v>
      </c>
    </row>
    <row r="16" spans="1:14" s="9" customFormat="1" x14ac:dyDescent="0.25">
      <c r="A16" s="8"/>
    </row>
    <row r="17" spans="1:14" s="9" customFormat="1" x14ac:dyDescent="0.25">
      <c r="A17" s="8"/>
      <c r="C17" s="12" t="s">
        <v>14</v>
      </c>
    </row>
    <row r="18" spans="1:14" s="9" customFormat="1" x14ac:dyDescent="0.25">
      <c r="A18" s="8"/>
      <c r="C18" s="11" t="s">
        <v>15</v>
      </c>
      <c r="D18" s="4">
        <v>2006</v>
      </c>
      <c r="E18" s="4">
        <v>2007</v>
      </c>
      <c r="F18" s="4">
        <v>2008</v>
      </c>
      <c r="G18" s="4">
        <v>2009</v>
      </c>
      <c r="H18" s="4">
        <v>2010</v>
      </c>
      <c r="I18" s="4">
        <v>2011</v>
      </c>
      <c r="J18" s="4">
        <v>2012</v>
      </c>
      <c r="K18" s="4">
        <v>2013</v>
      </c>
      <c r="L18" s="4">
        <v>2014</v>
      </c>
      <c r="M18" s="4">
        <v>2015</v>
      </c>
      <c r="N18" s="4">
        <v>2016</v>
      </c>
    </row>
    <row r="19" spans="1:14" s="9" customFormat="1" x14ac:dyDescent="0.25">
      <c r="A19" s="8">
        <v>10</v>
      </c>
      <c r="B19" s="9" t="s">
        <v>16</v>
      </c>
      <c r="C19" s="11" t="s">
        <v>17</v>
      </c>
      <c r="D19" s="13">
        <v>0</v>
      </c>
      <c r="E19" s="13">
        <v>2757.775691318328</v>
      </c>
      <c r="F19" s="13">
        <v>2757.775691318328</v>
      </c>
      <c r="G19" s="13">
        <v>2757.775691318328</v>
      </c>
      <c r="H19" s="13">
        <v>2757.775691318328</v>
      </c>
      <c r="I19" s="13">
        <v>15186.788123266066</v>
      </c>
      <c r="J19" s="13">
        <v>155017.20422994337</v>
      </c>
      <c r="K19" s="13">
        <v>241262.90317245753</v>
      </c>
      <c r="L19" s="13">
        <v>327508.60211497173</v>
      </c>
      <c r="M19" s="13">
        <v>413754.30105748586</v>
      </c>
      <c r="N19" s="13">
        <v>500000</v>
      </c>
    </row>
    <row r="20" spans="1:14" s="9" customFormat="1" x14ac:dyDescent="0.25">
      <c r="A20" s="8"/>
    </row>
    <row r="21" spans="1:14" s="9" customFormat="1" x14ac:dyDescent="0.25">
      <c r="A21" s="8"/>
    </row>
    <row r="22" spans="1:14" s="9" customFormat="1" x14ac:dyDescent="0.25">
      <c r="A22" s="8"/>
    </row>
    <row r="23" spans="1:14" x14ac:dyDescent="0.25">
      <c r="C23" s="14" t="s">
        <v>18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x14ac:dyDescent="0.25">
      <c r="C24" s="11"/>
      <c r="D24" s="11">
        <v>2006</v>
      </c>
      <c r="E24" s="11">
        <v>2007</v>
      </c>
      <c r="F24" s="11">
        <v>2008</v>
      </c>
      <c r="G24" s="11">
        <v>2009</v>
      </c>
      <c r="H24" s="11">
        <v>2010</v>
      </c>
      <c r="I24" s="11">
        <v>2011</v>
      </c>
      <c r="J24" s="11">
        <v>2012</v>
      </c>
      <c r="K24" s="11">
        <v>2013</v>
      </c>
      <c r="L24" s="11">
        <v>2014</v>
      </c>
      <c r="M24" s="11">
        <v>2015</v>
      </c>
      <c r="N24" s="11">
        <v>2016</v>
      </c>
    </row>
    <row r="25" spans="1:14" x14ac:dyDescent="0.25">
      <c r="A25" s="1">
        <v>11</v>
      </c>
      <c r="B25" s="9" t="s">
        <v>16</v>
      </c>
      <c r="C25" s="11" t="s">
        <v>19</v>
      </c>
      <c r="D25" s="11">
        <v>6.7000000000000004E-2</v>
      </c>
      <c r="E25" s="11">
        <v>6.7000000000000004E-2</v>
      </c>
      <c r="F25" s="11">
        <v>6.7000000000000004E-2</v>
      </c>
      <c r="G25" s="11">
        <v>6.7000000000000004E-2</v>
      </c>
      <c r="H25" s="11">
        <v>6.7000000000000004E-2</v>
      </c>
      <c r="I25" s="11">
        <v>6.5000000000000002E-2</v>
      </c>
      <c r="J25" s="11">
        <v>6.5000000000000002E-2</v>
      </c>
      <c r="K25" s="11">
        <v>6.5000000000000002E-2</v>
      </c>
      <c r="L25" s="11">
        <v>6.5000000000000002E-2</v>
      </c>
      <c r="M25" s="11">
        <v>6.5000000000000002E-2</v>
      </c>
      <c r="N25" s="11">
        <v>6.5000000000000002E-2</v>
      </c>
    </row>
    <row r="26" spans="1:14" x14ac:dyDescent="0.25">
      <c r="A26" s="1">
        <v>12</v>
      </c>
      <c r="B26" s="9" t="s">
        <v>16</v>
      </c>
      <c r="C26" s="11" t="s">
        <v>20</v>
      </c>
      <c r="D26" s="11">
        <v>2.7E-2</v>
      </c>
      <c r="E26" s="11">
        <v>2.7E-2</v>
      </c>
      <c r="F26" s="11">
        <v>2.7E-2</v>
      </c>
      <c r="G26" s="11">
        <v>2.7E-2</v>
      </c>
      <c r="H26" s="11">
        <v>2.7E-2</v>
      </c>
      <c r="I26" s="11">
        <v>2.5000000000000001E-2</v>
      </c>
      <c r="J26" s="11">
        <v>2.5000000000000001E-2</v>
      </c>
      <c r="K26" s="11">
        <v>2.5000000000000001E-2</v>
      </c>
      <c r="L26" s="11">
        <v>2.5000000000000001E-2</v>
      </c>
      <c r="M26" s="11">
        <v>2.5000000000000001E-2</v>
      </c>
      <c r="N26" s="11">
        <v>2.5000000000000001E-2</v>
      </c>
    </row>
    <row r="27" spans="1:14" x14ac:dyDescent="0.25">
      <c r="A27" s="1">
        <v>13</v>
      </c>
      <c r="B27" t="s">
        <v>21</v>
      </c>
      <c r="C27" s="11" t="s">
        <v>22</v>
      </c>
      <c r="D27" s="4">
        <f>SUM(D25:D26)</f>
        <v>9.4E-2</v>
      </c>
      <c r="E27" s="4">
        <f t="shared" ref="E27:N27" si="3">SUM(E25:E26)</f>
        <v>9.4E-2</v>
      </c>
      <c r="F27" s="4">
        <f t="shared" si="3"/>
        <v>9.4E-2</v>
      </c>
      <c r="G27" s="4">
        <f t="shared" si="3"/>
        <v>9.4E-2</v>
      </c>
      <c r="H27" s="4">
        <f t="shared" si="3"/>
        <v>9.4E-2</v>
      </c>
      <c r="I27" s="4">
        <f t="shared" si="3"/>
        <v>0.09</v>
      </c>
      <c r="J27" s="4">
        <f t="shared" si="3"/>
        <v>0.09</v>
      </c>
      <c r="K27" s="4">
        <f t="shared" si="3"/>
        <v>0.09</v>
      </c>
      <c r="L27" s="4">
        <f t="shared" si="3"/>
        <v>0.09</v>
      </c>
      <c r="M27" s="4">
        <f t="shared" si="3"/>
        <v>0.09</v>
      </c>
      <c r="N27" s="4">
        <f t="shared" si="3"/>
        <v>0.09</v>
      </c>
    </row>
    <row r="29" spans="1:14" x14ac:dyDescent="0.25">
      <c r="C29" s="14" t="s">
        <v>23</v>
      </c>
    </row>
    <row r="30" spans="1:14" x14ac:dyDescent="0.25">
      <c r="C30" s="11"/>
      <c r="D30" s="11">
        <v>2006</v>
      </c>
      <c r="E30" s="11">
        <v>2007</v>
      </c>
      <c r="F30" s="11">
        <v>2008</v>
      </c>
      <c r="G30" s="11">
        <v>2009</v>
      </c>
      <c r="H30" s="11">
        <v>2010</v>
      </c>
      <c r="I30" s="11">
        <v>2011</v>
      </c>
      <c r="J30" s="11">
        <v>2012</v>
      </c>
      <c r="K30" s="11">
        <v>2013</v>
      </c>
      <c r="L30" s="11">
        <v>2014</v>
      </c>
      <c r="M30" s="11">
        <v>2015</v>
      </c>
      <c r="N30" s="11">
        <v>2016</v>
      </c>
    </row>
    <row r="31" spans="1:14" x14ac:dyDescent="0.25">
      <c r="A31" s="1">
        <v>14</v>
      </c>
      <c r="B31" t="s">
        <v>24</v>
      </c>
      <c r="C31" s="11" t="s">
        <v>25</v>
      </c>
      <c r="D31" s="15">
        <f>(D8*10^6-D19)/(1+D27)</f>
        <v>1462522.8519195612</v>
      </c>
      <c r="E31" s="15">
        <f t="shared" ref="E31:N31" si="4">(E8*10^6-E19)/(1+E27)</f>
        <v>3196747.9198434018</v>
      </c>
      <c r="F31" s="15">
        <f t="shared" si="4"/>
        <v>3653786.3110682643</v>
      </c>
      <c r="G31" s="15">
        <f t="shared" si="4"/>
        <v>4476455.4152730173</v>
      </c>
      <c r="H31" s="15">
        <f t="shared" si="4"/>
        <v>4933493.8064978803</v>
      </c>
      <c r="I31" s="15">
        <f t="shared" si="4"/>
        <v>6132856.1576850768</v>
      </c>
      <c r="J31" s="15">
        <f t="shared" si="4"/>
        <v>7105488.803458767</v>
      </c>
      <c r="K31" s="15">
        <f t="shared" si="4"/>
        <v>7943795.5016766442</v>
      </c>
      <c r="L31" s="15">
        <f t="shared" si="4"/>
        <v>10066505.869619291</v>
      </c>
      <c r="M31" s="15">
        <f t="shared" si="4"/>
        <v>11363528.164167443</v>
      </c>
      <c r="N31" s="15">
        <f t="shared" si="4"/>
        <v>12660550.458715595</v>
      </c>
    </row>
    <row r="33" spans="1:14" ht="14.45" x14ac:dyDescent="0.35">
      <c r="C33" s="14" t="s">
        <v>26</v>
      </c>
    </row>
    <row r="34" spans="1:14" ht="14.45" x14ac:dyDescent="0.35">
      <c r="C34" s="11"/>
      <c r="D34" s="11">
        <v>2006</v>
      </c>
      <c r="E34" s="11">
        <v>2007</v>
      </c>
      <c r="F34" s="11">
        <v>2008</v>
      </c>
      <c r="G34" s="11">
        <v>2009</v>
      </c>
      <c r="H34" s="11">
        <v>2010</v>
      </c>
      <c r="I34" s="11">
        <v>2011</v>
      </c>
      <c r="J34" s="11">
        <v>2012</v>
      </c>
      <c r="K34" s="11">
        <v>2013</v>
      </c>
      <c r="L34" s="11">
        <v>2014</v>
      </c>
      <c r="M34" s="11">
        <v>2015</v>
      </c>
      <c r="N34" s="11">
        <v>2016</v>
      </c>
    </row>
    <row r="35" spans="1:14" ht="14.45" x14ac:dyDescent="0.35">
      <c r="A35" s="1">
        <v>15</v>
      </c>
      <c r="B35" t="s">
        <v>27</v>
      </c>
      <c r="C35" s="11" t="s">
        <v>28</v>
      </c>
      <c r="D35" s="16">
        <f>D14/D8</f>
        <v>1</v>
      </c>
      <c r="E35" s="16">
        <f t="shared" ref="E35:N35" si="5">E14/E8</f>
        <v>0.97142857142857142</v>
      </c>
      <c r="F35" s="16">
        <f t="shared" si="5"/>
        <v>0.97499999999999998</v>
      </c>
      <c r="G35" s="16">
        <f t="shared" si="5"/>
        <v>0.93877551020408145</v>
      </c>
      <c r="H35" s="16">
        <f t="shared" si="5"/>
        <v>0.92592592592592582</v>
      </c>
      <c r="I35" s="16">
        <f t="shared" si="5"/>
        <v>0.85074626865671643</v>
      </c>
      <c r="J35" s="16">
        <f t="shared" si="5"/>
        <v>0.79746835443037967</v>
      </c>
      <c r="K35" s="16">
        <f t="shared" si="5"/>
        <v>0.797752808988764</v>
      </c>
      <c r="L35" s="16">
        <f t="shared" si="5"/>
        <v>0.71681415929203529</v>
      </c>
      <c r="M35" s="16">
        <f t="shared" si="5"/>
        <v>0.67187499999999989</v>
      </c>
      <c r="N35" s="16">
        <f t="shared" si="5"/>
        <v>0.63636363636363635</v>
      </c>
    </row>
    <row r="36" spans="1:14" ht="14.45" x14ac:dyDescent="0.35">
      <c r="A36" s="1">
        <v>16</v>
      </c>
      <c r="B36" t="s">
        <v>29</v>
      </c>
      <c r="C36" s="11" t="s">
        <v>30</v>
      </c>
      <c r="D36" s="17">
        <f>1-D35</f>
        <v>0</v>
      </c>
      <c r="E36" s="17">
        <f t="shared" ref="E36:N36" si="6">1-E35</f>
        <v>2.8571428571428581E-2</v>
      </c>
      <c r="F36" s="17">
        <f t="shared" si="6"/>
        <v>2.5000000000000022E-2</v>
      </c>
      <c r="G36" s="17">
        <f t="shared" si="6"/>
        <v>6.1224489795918546E-2</v>
      </c>
      <c r="H36" s="17">
        <f t="shared" si="6"/>
        <v>7.4074074074074181E-2</v>
      </c>
      <c r="I36" s="17">
        <f t="shared" si="6"/>
        <v>0.14925373134328357</v>
      </c>
      <c r="J36" s="17">
        <f t="shared" si="6"/>
        <v>0.20253164556962033</v>
      </c>
      <c r="K36" s="17">
        <f t="shared" si="6"/>
        <v>0.202247191011236</v>
      </c>
      <c r="L36" s="17">
        <f t="shared" si="6"/>
        <v>0.28318584070796471</v>
      </c>
      <c r="M36" s="17">
        <f t="shared" si="6"/>
        <v>0.32812500000000011</v>
      </c>
      <c r="N36" s="17">
        <f t="shared" si="6"/>
        <v>0.36363636363636365</v>
      </c>
    </row>
    <row r="37" spans="1:14" ht="14.45" x14ac:dyDescent="0.35">
      <c r="A37" s="1">
        <v>17</v>
      </c>
      <c r="B37" t="s">
        <v>31</v>
      </c>
      <c r="C37" s="11" t="s">
        <v>32</v>
      </c>
      <c r="D37" s="18">
        <f>D31*D35</f>
        <v>1462522.8519195612</v>
      </c>
      <c r="E37" s="18">
        <f t="shared" ref="E37:N37" si="7">E31*E35</f>
        <v>3105412.264990733</v>
      </c>
      <c r="F37" s="18">
        <f t="shared" si="7"/>
        <v>3562441.6532915574</v>
      </c>
      <c r="G37" s="18">
        <f t="shared" si="7"/>
        <v>4202386.7163787503</v>
      </c>
      <c r="H37" s="18">
        <f t="shared" si="7"/>
        <v>4568049.8208313705</v>
      </c>
      <c r="I37" s="18">
        <f t="shared" si="7"/>
        <v>5217504.4923589462</v>
      </c>
      <c r="J37" s="18">
        <f t="shared" si="7"/>
        <v>5666402.4635177506</v>
      </c>
      <c r="K37" s="18">
        <f t="shared" si="7"/>
        <v>6337185.1754948506</v>
      </c>
      <c r="L37" s="18">
        <f t="shared" si="7"/>
        <v>7215813.9419394908</v>
      </c>
      <c r="M37" s="18">
        <f t="shared" si="7"/>
        <v>7634870.4852999998</v>
      </c>
      <c r="N37" s="18">
        <f t="shared" si="7"/>
        <v>8056713.9282735605</v>
      </c>
    </row>
    <row r="38" spans="1:14" ht="14.45" x14ac:dyDescent="0.35">
      <c r="A38" s="1">
        <v>18</v>
      </c>
      <c r="B38" t="s">
        <v>33</v>
      </c>
      <c r="C38" s="11" t="s">
        <v>34</v>
      </c>
      <c r="D38" s="18">
        <f>D31*D36</f>
        <v>0</v>
      </c>
      <c r="E38" s="18">
        <f t="shared" ref="E38:N38" si="8">E31*E36</f>
        <v>91335.654852668653</v>
      </c>
      <c r="F38" s="18">
        <f t="shared" si="8"/>
        <v>91344.657776706692</v>
      </c>
      <c r="G38" s="18">
        <f t="shared" si="8"/>
        <v>274068.69889426715</v>
      </c>
      <c r="H38" s="18">
        <f t="shared" si="8"/>
        <v>365443.98566651018</v>
      </c>
      <c r="I38" s="18">
        <f t="shared" si="8"/>
        <v>915351.66532613081</v>
      </c>
      <c r="J38" s="18">
        <f t="shared" si="8"/>
        <v>1439086.3399410166</v>
      </c>
      <c r="K38" s="18">
        <f t="shared" si="8"/>
        <v>1606610.3261817936</v>
      </c>
      <c r="L38" s="18">
        <f t="shared" si="8"/>
        <v>2850691.9276798004</v>
      </c>
      <c r="M38" s="18">
        <f t="shared" si="8"/>
        <v>3728657.6788674435</v>
      </c>
      <c r="N38" s="18">
        <f t="shared" si="8"/>
        <v>4603836.5304420348</v>
      </c>
    </row>
    <row r="39" spans="1:14" ht="14.45" x14ac:dyDescent="0.35">
      <c r="A39" s="1">
        <v>19</v>
      </c>
      <c r="B39" s="6" t="s">
        <v>35</v>
      </c>
      <c r="C39" s="7" t="s">
        <v>13</v>
      </c>
      <c r="D39" s="19">
        <f>SUM(D37:D38)</f>
        <v>1462522.8519195612</v>
      </c>
      <c r="E39" s="19">
        <f t="shared" ref="E39:N39" si="9">SUM(E37:E38)</f>
        <v>3196747.9198434018</v>
      </c>
      <c r="F39" s="19">
        <f t="shared" si="9"/>
        <v>3653786.3110682643</v>
      </c>
      <c r="G39" s="19">
        <f t="shared" si="9"/>
        <v>4476455.4152730173</v>
      </c>
      <c r="H39" s="19">
        <f t="shared" si="9"/>
        <v>4933493.8064978812</v>
      </c>
      <c r="I39" s="19">
        <f t="shared" si="9"/>
        <v>6132856.1576850768</v>
      </c>
      <c r="J39" s="19">
        <f t="shared" si="9"/>
        <v>7105488.803458767</v>
      </c>
      <c r="K39" s="19">
        <f t="shared" si="9"/>
        <v>7943795.5016766442</v>
      </c>
      <c r="L39" s="19">
        <f t="shared" si="9"/>
        <v>10066505.869619291</v>
      </c>
      <c r="M39" s="19">
        <f t="shared" si="9"/>
        <v>11363528.164167443</v>
      </c>
      <c r="N39" s="19">
        <f t="shared" si="9"/>
        <v>12660550.458715595</v>
      </c>
    </row>
    <row r="40" spans="1:14" x14ac:dyDescent="0.25">
      <c r="D40" s="20">
        <f>'[1]saving kwh'!B63-[1]Sheet1!D39</f>
        <v>0</v>
      </c>
      <c r="E40" s="20">
        <f>'[1]saving kwh'!C63-[1]Sheet1!E39</f>
        <v>0</v>
      </c>
      <c r="F40" s="20">
        <f>'[1]saving kwh'!D63-[1]Sheet1!F39</f>
        <v>0</v>
      </c>
      <c r="G40" s="20">
        <f>'[1]saving kwh'!E63-[1]Sheet1!G39</f>
        <v>0</v>
      </c>
      <c r="H40" s="20">
        <f>'[1]saving kwh'!F63-[1]Sheet1!H39</f>
        <v>0</v>
      </c>
      <c r="I40" s="20">
        <f>'[1]saving kwh'!G63-[1]Sheet1!I39</f>
        <v>0</v>
      </c>
      <c r="J40" s="20">
        <f>'[1]saving kwh'!H63-[1]Sheet1!J39</f>
        <v>0</v>
      </c>
      <c r="K40" s="20">
        <f>'[1]saving kwh'!I63-[1]Sheet1!K39</f>
        <v>0</v>
      </c>
      <c r="L40" s="20">
        <f>'[1]saving kwh'!J63-[1]Sheet1!L39</f>
        <v>0</v>
      </c>
      <c r="M40" s="20">
        <f>'[1]saving kwh'!K63-[1]Sheet1!M39</f>
        <v>0</v>
      </c>
      <c r="N40" s="20">
        <f>'[1]saving kwh'!L63-[1]Sheet1!N39</f>
        <v>0</v>
      </c>
    </row>
    <row r="42" spans="1:14" x14ac:dyDescent="0.25">
      <c r="H42" s="21"/>
      <c r="I42" s="21"/>
      <c r="J42" s="21"/>
    </row>
    <row r="43" spans="1:14" ht="30" x14ac:dyDescent="0.25">
      <c r="D43" s="22"/>
      <c r="E43" s="23" t="s">
        <v>36</v>
      </c>
      <c r="F43" s="23" t="s">
        <v>37</v>
      </c>
      <c r="G43" s="22" t="s">
        <v>38</v>
      </c>
      <c r="H43" s="24"/>
      <c r="I43" s="24"/>
      <c r="J43" s="21"/>
    </row>
    <row r="44" spans="1:14" x14ac:dyDescent="0.25">
      <c r="D44" s="22" t="s">
        <v>39</v>
      </c>
      <c r="E44" s="25">
        <v>1130210000</v>
      </c>
      <c r="F44" s="26">
        <v>898318000</v>
      </c>
      <c r="G44" s="26">
        <v>1159.02</v>
      </c>
      <c r="H44" s="24"/>
      <c r="I44" s="27"/>
      <c r="J44" s="21"/>
    </row>
    <row r="45" spans="1:14" x14ac:dyDescent="0.25">
      <c r="D45" s="22" t="s">
        <v>40</v>
      </c>
      <c r="E45" s="25">
        <v>6000000000</v>
      </c>
      <c r="F45" s="26">
        <v>6552993397.4549999</v>
      </c>
      <c r="G45" s="26">
        <v>7000</v>
      </c>
      <c r="H45" s="24"/>
      <c r="I45" s="27"/>
      <c r="J45" s="21"/>
    </row>
    <row r="46" spans="1:14" x14ac:dyDescent="0.25">
      <c r="D46" s="22" t="s">
        <v>41</v>
      </c>
      <c r="E46" s="28">
        <f>E44/E45</f>
        <v>0.18836833333333333</v>
      </c>
      <c r="F46" s="29">
        <v>0.13708513735858205</v>
      </c>
      <c r="G46" s="30">
        <v>0.1655742857142857</v>
      </c>
      <c r="H46" s="10"/>
      <c r="I46" s="31"/>
      <c r="J46" s="21"/>
    </row>
    <row r="47" spans="1:14" x14ac:dyDescent="0.25">
      <c r="H47" s="10"/>
      <c r="I47" s="10"/>
      <c r="J47" s="21"/>
    </row>
    <row r="52" spans="1:14" x14ac:dyDescent="0.25">
      <c r="C52" s="2" t="s">
        <v>42</v>
      </c>
    </row>
    <row r="53" spans="1:14" x14ac:dyDescent="0.25">
      <c r="C53" s="11"/>
      <c r="D53" s="11">
        <v>2006</v>
      </c>
      <c r="E53" s="11">
        <v>2007</v>
      </c>
      <c r="F53" s="11">
        <v>2008</v>
      </c>
      <c r="G53" s="11">
        <v>2009</v>
      </c>
      <c r="H53" s="11">
        <v>2010</v>
      </c>
      <c r="I53" s="11">
        <v>2011</v>
      </c>
      <c r="J53" s="11">
        <v>2012</v>
      </c>
      <c r="K53" s="11">
        <v>2013</v>
      </c>
      <c r="L53" s="11">
        <v>2014</v>
      </c>
      <c r="M53" s="11">
        <v>2015</v>
      </c>
      <c r="N53" s="11">
        <v>2016</v>
      </c>
    </row>
    <row r="54" spans="1:14" x14ac:dyDescent="0.25">
      <c r="A54" s="1">
        <v>20</v>
      </c>
      <c r="B54" t="s">
        <v>43</v>
      </c>
      <c r="C54" s="11" t="s">
        <v>44</v>
      </c>
      <c r="D54" s="18">
        <f>D38*$G$46</f>
        <v>0</v>
      </c>
      <c r="E54" s="18">
        <f t="shared" ref="E54:N54" si="10">E38*$G$46</f>
        <v>15122.835812477146</v>
      </c>
      <c r="F54" s="18">
        <f t="shared" si="10"/>
        <v>15124.326465194083</v>
      </c>
      <c r="G54" s="18">
        <f t="shared" si="10"/>
        <v>45378.729056061929</v>
      </c>
      <c r="H54" s="18">
        <f t="shared" si="10"/>
        <v>60508.126895314083</v>
      </c>
      <c r="I54" s="18">
        <f t="shared" si="10"/>
        <v>151558.69816375599</v>
      </c>
      <c r="J54" s="18">
        <f t="shared" si="10"/>
        <v>238275.69281691956</v>
      </c>
      <c r="K54" s="18">
        <f t="shared" si="10"/>
        <v>266013.35717874602</v>
      </c>
      <c r="L54" s="18">
        <f t="shared" si="10"/>
        <v>472001.27971706312</v>
      </c>
      <c r="M54" s="18">
        <f t="shared" si="10"/>
        <v>617369.83185156342</v>
      </c>
      <c r="N54" s="18">
        <f t="shared" si="10"/>
        <v>762276.94507327524</v>
      </c>
    </row>
    <row r="55" spans="1:14" x14ac:dyDescent="0.25">
      <c r="A55" s="1">
        <v>21</v>
      </c>
      <c r="B55" t="s">
        <v>45</v>
      </c>
      <c r="C55" s="11" t="s">
        <v>46</v>
      </c>
      <c r="D55" s="18">
        <f>D37*$F$46</f>
        <v>200490.14604545818</v>
      </c>
      <c r="E55" s="18">
        <f t="shared" ref="E55:N55" si="11">E37*$F$46</f>
        <v>425705.86690128001</v>
      </c>
      <c r="F55" s="18">
        <f t="shared" si="11"/>
        <v>488357.80337340728</v>
      </c>
      <c r="G55" s="18">
        <f t="shared" si="11"/>
        <v>576084.76024866151</v>
      </c>
      <c r="H55" s="18">
        <f t="shared" si="11"/>
        <v>626211.73714951449</v>
      </c>
      <c r="I55" s="18">
        <f t="shared" si="11"/>
        <v>715242.32000404503</v>
      </c>
      <c r="J55" s="18">
        <f t="shared" si="11"/>
        <v>776779.56004033855</v>
      </c>
      <c r="K55" s="18">
        <f t="shared" si="11"/>
        <v>868733.90024948143</v>
      </c>
      <c r="L55" s="18">
        <f t="shared" si="11"/>
        <v>989180.84538474644</v>
      </c>
      <c r="M55" s="18">
        <f t="shared" si="11"/>
        <v>1046627.2691923345</v>
      </c>
      <c r="N55" s="18">
        <f t="shared" si="11"/>
        <v>1104455.7355161821</v>
      </c>
    </row>
    <row r="56" spans="1:14" x14ac:dyDescent="0.25">
      <c r="A56" s="1">
        <v>22</v>
      </c>
      <c r="B56" t="s">
        <v>47</v>
      </c>
      <c r="C56" s="11" t="s">
        <v>13</v>
      </c>
      <c r="D56" s="18">
        <f>SUM(D54:D55)</f>
        <v>200490.14604545818</v>
      </c>
      <c r="E56" s="18">
        <f t="shared" ref="E56:N56" si="12">SUM(E54:E55)</f>
        <v>440828.70271375717</v>
      </c>
      <c r="F56" s="18">
        <f t="shared" si="12"/>
        <v>503482.12983860134</v>
      </c>
      <c r="G56" s="18">
        <f t="shared" si="12"/>
        <v>621463.48930472345</v>
      </c>
      <c r="H56" s="18">
        <f t="shared" si="12"/>
        <v>686719.86404482857</v>
      </c>
      <c r="I56" s="18">
        <f t="shared" si="12"/>
        <v>866801.01816780097</v>
      </c>
      <c r="J56" s="18">
        <f t="shared" si="12"/>
        <v>1015055.2528572581</v>
      </c>
      <c r="K56" s="18">
        <f t="shared" si="12"/>
        <v>1134747.2574282275</v>
      </c>
      <c r="L56" s="18">
        <f t="shared" si="12"/>
        <v>1461182.1251018096</v>
      </c>
      <c r="M56" s="18">
        <f t="shared" si="12"/>
        <v>1663997.1010438979</v>
      </c>
      <c r="N56" s="18">
        <f t="shared" si="12"/>
        <v>1866732.6805894575</v>
      </c>
    </row>
    <row r="57" spans="1:14" x14ac:dyDescent="0.25"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spans="1:14" x14ac:dyDescent="0.25"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</row>
  </sheetData>
  <pageMargins left="0.7" right="0.7" top="0.75" bottom="0.75" header="0.3" footer="0.3"/>
  <pageSetup scale="3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2_017_Update_Req xmlns="d6dbc8c3-1042-4473-bec9-62644ae75647">false</_x0032_017_Update_Req>
    <Hydro_x0020_One_x0020_Data_x0020_Classification xmlns="f0af1d65-dfd0-4b99-b523-def3a954563f">Internal Use (Only Internal information is not for release to the public)</Hydro_x0020_One_x0020_Data_x0020_Classification>
    <Issue_x0020_Additional xmlns="d6dbc8c3-1042-4473-bec9-62644ae75647">false</Issue_x0020_Additional>
    <IR_Exhibit xmlns="d6dbc8c3-1042-4473-bec9-62644ae75647">I</IR_Exhibit>
    <Filing_Date xmlns="d6dbc8c3-1042-4473-bec9-62644ae75647">2018-02-12</Filing_Date>
    <Interrogatory_x0020_Number xmlns="d6dbc8c3-1042-4473-bec9-62644ae75647">75</Interrogatory_x0020_Number>
    <Anchor_IR xmlns="d6dbc8c3-1042-4473-bec9-62644ae75647" xsi:nil="true"/>
    <Exhibit_Ref xmlns="d6dbc8c3-1042-4473-bec9-62644ae75647">E1-02-01</Exhibit_Ref>
    <Legal_x0020_Review_x0020_Required xmlns="d6dbc8c3-1042-4473-bec9-62644ae75647" xsi:nil="true"/>
    <Actors xmlns="d6dbc8c3-1042-4473-bec9-62644ae75647">
      <UserInfo>
        <DisplayName>ALAGHEBAND Bijan</DisplayName>
        <AccountId>58</AccountId>
        <AccountType/>
      </UserInfo>
    </Actors>
    <Intervenor_x0020_Acronym xmlns="d6dbc8c3-1042-4473-bec9-62644ae75647">VECC</Intervenor_x0020_Acronym>
    <Dir_1 xmlns="d6dbc8c3-1042-4473-bec9-62644ae75647">true</Dir_1>
    <Intervenor_x0020_Name xmlns="d6dbc8c3-1042-4473-bec9-62644ae75647">Vulnerable Energy Consumers Coalition</Intervenor_x0020_Name>
    <Exhibit_Ref_Page xmlns="d6dbc8c3-1042-4473-bec9-62644ae75647">9 (Table 4), 11 and 20 (Table 7)</Exhibit_Ref_Page>
    <Document_Type xmlns="d6dbc8c3-1042-4473-bec9-62644ae75647">Interrogatory Response</Document_Type>
    <Exhibit_Ref_Additional xmlns="d6dbc8c3-1042-4473-bec9-62644ae75647">true</Exhibit_Ref_Additional>
    <RA_Contact xmlns="d6dbc8c3-1042-4473-bec9-62644ae75647">Lisa Lee</RA_Contact>
    <Author_x0028_s_x0029_ xmlns="d6dbc8c3-1042-4473-bec9-62644ae75647">
      <UserInfo>
        <DisplayName>ZHOU Tian</DisplayName>
        <AccountId>89</AccountId>
        <AccountType/>
      </UserInfo>
    </Author_x0028_s_x0029_>
    <Case_Number xmlns="d6dbc8c3-1042-4473-bec9-62644ae75647">EB-2017-0049</Case_Number>
    <SR_Approved xmlns="d6dbc8c3-1042-4473-bec9-62644ae75647">false</SR_Approved>
    <Strategic_x003f_ xmlns="d6dbc8c3-1042-4473-bec9-62644ae75647">false</Strategic_x003f_>
    <RA_Final xmlns="d6dbc8c3-1042-4473-bec9-62644ae75647">true</RA_Final>
    <IR_Tab xmlns="d6dbc8c3-1042-4473-bec9-62644ae75647">43</IR_Tab>
    <Issue_x0020_Group xmlns="d6dbc8c3-1042-4473-bec9-62644ae75647">Issue 43: Are the methodologies used to allocate Common Corporate Costs and Other OM&amp;A costs to the distribution business for 2018 and further years appropriate?</Issue_x0020_Group>
    <Draft_Ready xmlns="d6dbc8c3-1042-4473-bec9-62644ae75647">true</Draft_Ready>
    <Question xmlns="d6dbc8c3-1042-4473-bec9-62644ae75647">Please complete the following schedule showing the impact of each year’s CDM activity on Retail load consistent with Exhibit E1, Tab 2, Schedule 1, Table 4 and EB-2013-0416, Exhibit A, Tab 16, Schedule 3, Table 1…Cont.</Question>
    <_Version xmlns="http://schemas.microsoft.com/sharepoint/v3/fields" xsi:nil="true"/>
    <CLOReview xmlns="d6dbc8c3-1042-4473-bec9-62644ae75647">false</CLOReview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nterrogatory_Response" ma:contentTypeID="0x01010061EC7F66509FFD4DA0B1B261A86BE7730100407B36F7694D13419ACF55DFA3D7B93F" ma:contentTypeVersion="87" ma:contentTypeDescription="Template for completing responses to Interrogatory Responses" ma:contentTypeScope="" ma:versionID="2bde3c56b1ec35603a8ba9804634b00f">
  <xsd:schema xmlns:xsd="http://www.w3.org/2001/XMLSchema" xmlns:xs="http://www.w3.org/2001/XMLSchema" xmlns:p="http://schemas.microsoft.com/office/2006/metadata/properties" xmlns:ns2="d6dbc8c3-1042-4473-bec9-62644ae75647" xmlns:ns3="f0af1d65-dfd0-4b99-b523-def3a954563f" xmlns:ns4="http://schemas.microsoft.com/sharepoint/v3/fields" targetNamespace="http://schemas.microsoft.com/office/2006/metadata/properties" ma:root="true" ma:fieldsID="f80231d34a7e41def1970a81d6cb8674" ns2:_="" ns3:_="" ns4:_="">
    <xsd:import namespace="d6dbc8c3-1042-4473-bec9-62644ae75647"/>
    <xsd:import namespace="f0af1d65-dfd0-4b99-b523-def3a954563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ase_Number" minOccurs="0"/>
                <xsd:element ref="ns2:Anchor_IR" minOccurs="0"/>
                <xsd:element ref="ns2:Document_Type" minOccurs="0"/>
                <xsd:element ref="ns2:Exhibit_Ref" minOccurs="0"/>
                <xsd:element ref="ns2:Exhibit_Ref_Page" minOccurs="0"/>
                <xsd:element ref="ns2:Exhibit_Ref_Additional" minOccurs="0"/>
                <xsd:element ref="ns2:Intervenor_x0020_Acronym" minOccurs="0"/>
                <xsd:element ref="ns2:Intervenor_x0020_Name" minOccurs="0"/>
                <xsd:element ref="ns2:IR_Exhibit" minOccurs="0"/>
                <xsd:element ref="ns2:IR_Tab" minOccurs="0"/>
                <xsd:element ref="ns2:Interrogatory_x0020_Number" minOccurs="0"/>
                <xsd:element ref="ns2:Question" minOccurs="0"/>
                <xsd:element ref="ns2:RA_Contact" minOccurs="0"/>
                <xsd:element ref="ns2:Draft_Ready" minOccurs="0"/>
                <xsd:element ref="ns2:Dir_1" minOccurs="0"/>
                <xsd:element ref="ns2:RA_Final" minOccurs="0"/>
                <xsd:element ref="ns2:SR_Approved" minOccurs="0"/>
                <xsd:element ref="ns2:Strategic_x003f_" minOccurs="0"/>
                <xsd:element ref="ns2:Legal_x0020_Review_x0020_Required" minOccurs="0"/>
                <xsd:element ref="ns2:Author_x0028_s_x0029_" minOccurs="0"/>
                <xsd:element ref="ns3:Hydro_x0020_One_x0020_Data_x0020_Classification" minOccurs="0"/>
                <xsd:element ref="ns2:Filing_Date" minOccurs="0"/>
                <xsd:element ref="ns2:Issue_x0020_Group" minOccurs="0"/>
                <xsd:element ref="ns2:Issue_x0020_Additional" minOccurs="0"/>
                <xsd:element ref="ns2:Actors" minOccurs="0"/>
                <xsd:element ref="ns2:_x0032_017_Update_Req" minOccurs="0"/>
                <xsd:element ref="ns4:_Version" minOccurs="0"/>
                <xsd:element ref="ns2:CLO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bc8c3-1042-4473-bec9-62644ae75647" elementFormDefault="qualified">
    <xsd:import namespace="http://schemas.microsoft.com/office/2006/documentManagement/types"/>
    <xsd:import namespace="http://schemas.microsoft.com/office/infopath/2007/PartnerControls"/>
    <xsd:element name="Case_Number" ma:index="2" nillable="true" ma:displayName="Case_Number" ma:default="EB-2017-0049" ma:internalName="Case_Number">
      <xsd:simpleType>
        <xsd:restriction base="dms:Text">
          <xsd:maxLength value="255"/>
        </xsd:restriction>
      </xsd:simpleType>
    </xsd:element>
    <xsd:element name="Anchor_IR" ma:index="3" nillable="true" ma:displayName="Anchor_IR" ma:description="Use format I-[IR Tab]-[Intervenor Acronym]-[IR Number], for example: I-27-SEC-2. NO zero infront of the number ie 02. If this is an anchor then put its own Name." ma:internalName="Anchor_IR" ma:readOnly="false">
      <xsd:simpleType>
        <xsd:restriction base="dms:Text">
          <xsd:maxLength value="255"/>
        </xsd:restriction>
      </xsd:simpleType>
    </xsd:element>
    <xsd:element name="Document_Type" ma:index="4" nillable="true" ma:displayName="Document_Type" ma:default="Interrogatory Response" ma:format="Dropdown" ma:internalName="Document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Exhibit_Ref" ma:index="5" nillable="true" ma:displayName="Exhibit_Ref" ma:description="Reference to the DX Application exhibit" ma:format="Dropdown" ma:internalName="Exhibit_Ref" ma:readOnly="false">
      <xsd:simpleType>
        <xsd:restriction base="dms:Choice">
          <xsd:enumeration value="A-01-01"/>
          <xsd:enumeration value="A-02-01"/>
          <xsd:enumeration value="A-02-01-01"/>
          <xsd:enumeration value="A-02-02"/>
          <xsd:enumeration value="A-03-01"/>
          <xsd:enumeration value="A-03-01-01"/>
          <xsd:enumeration value="A-03-01-02"/>
          <xsd:enumeration value="A-03-01-03"/>
          <xsd:enumeration value="A-03-01-04"/>
          <xsd:enumeration value="A-03-01-05"/>
          <xsd:enumeration value="A-03-02"/>
          <xsd:enumeration value="A-03-02-01"/>
          <xsd:enumeration value="A-03-02-02"/>
          <xsd:enumeration value="A-04-01"/>
          <xsd:enumeration value="A-04-02"/>
          <xsd:enumeration value="A-05-01"/>
          <xsd:enumeration value="A-05-02"/>
          <xsd:enumeration value="A-05-02-01"/>
          <xsd:enumeration value="A-05-03"/>
          <xsd:enumeration value="A-05-03-01"/>
          <xsd:enumeration value="A-05-03-02"/>
          <xsd:enumeration value="A-06-01"/>
          <xsd:enumeration value="A-06-02"/>
          <xsd:enumeration value="A-06-02-01"/>
          <xsd:enumeration value="A-06-02-02"/>
          <xsd:enumeration value="A-06-02-03"/>
          <xsd:enumeration value="A-06-03"/>
          <xsd:enumeration value="A-06-04"/>
          <xsd:enumeration value="A-06-04-01"/>
          <xsd:enumeration value="A-06-04-02"/>
          <xsd:enumeration value="A-06-05"/>
          <xsd:enumeration value="A-06-05-01"/>
          <xsd:enumeration value="A-06-06"/>
          <xsd:enumeration value="A-06-07"/>
          <xsd:enumeration value="A-06-07-01"/>
          <xsd:enumeration value="A-06-07-02"/>
          <xsd:enumeration value="A-06-07-03"/>
          <xsd:enumeration value="A-06-08"/>
          <xsd:enumeration value="A-06-08-01"/>
          <xsd:enumeration value="A-07-01"/>
          <xsd:enumeration value="A-08-01"/>
          <xsd:enumeration value="A-09-01"/>
          <xsd:enumeration value="A-09-02"/>
          <xsd:enumeration value="A-10-01"/>
          <xsd:enumeration value="Appendix 2-G"/>
          <xsd:enumeration value="B1-01-01 Section 1.0"/>
          <xsd:enumeration value="B1-01-01 Section 1.1"/>
          <xsd:enumeration value="B1-01-01 Section 1.2"/>
          <xsd:enumeration value="B1-01-01 Section 1.2-A01"/>
          <xsd:enumeration value="B1-01-01 Section 1.2-A02"/>
          <xsd:enumeration value="B1-01-01 Section 1.2-A03"/>
          <xsd:enumeration value="B1-01-01 Section 1.2-A04"/>
          <xsd:enumeration value="B1-01-01 Section 1.2-A05"/>
          <xsd:enumeration value="B1-01-01 Section 1.2-A06"/>
          <xsd:enumeration value="B1-01-01 Section 1.2-A07"/>
          <xsd:enumeration value="B1-01-01 Section 1.2-A08"/>
          <xsd:enumeration value="B1-01-01 Section 1.2-A09"/>
          <xsd:enumeration value="B1-01-01 Section 1.2-A10"/>
          <xsd:enumeration value="B1-01-01 Section 1.2-A11"/>
          <xsd:enumeration value="B1-01-01 Section 1.2-A12"/>
          <xsd:enumeration value="B1-01-01 Section 1.2-A13"/>
          <xsd:enumeration value="B1-01-01 Section 1.2-A14"/>
          <xsd:enumeration value="B1-01-01 Section 1.2-A15"/>
          <xsd:enumeration value="B1-01-01 Section 1.2-A16"/>
          <xsd:enumeration value="B1-01-01 Section 1.2-A17"/>
          <xsd:enumeration value="B1-01-01 Section 1.2-A18"/>
          <xsd:enumeration value="B1-01-01 Section 1.2-A19"/>
          <xsd:enumeration value="B1-01-01 Section 1.2-A20"/>
          <xsd:enumeration value="B1-01-01 Section 1.2-A21"/>
          <xsd:enumeration value="B1-01-01 Section 1.2-A22"/>
          <xsd:enumeration value="B1-01-01 Section 1.2-A23"/>
          <xsd:enumeration value="B1-01-01 Section 1.2-A24"/>
          <xsd:enumeration value="B1-01-01 Section 1.2-A25"/>
          <xsd:enumeration value="B1-01-01 Section 1.2-A26"/>
          <xsd:enumeration value="B1-01-01 Section 1.2-A27"/>
          <xsd:enumeration value="B1-01-01 Section 1.2-A28"/>
          <xsd:enumeration value="B1-01-01 Section 1.2-A29"/>
          <xsd:enumeration value="B1-01-01 Section 1.2-A30"/>
          <xsd:enumeration value="B1-01-01 Section 1.3"/>
          <xsd:enumeration value="B1-01-01 Section 1.3-A01"/>
          <xsd:enumeration value="B1-01-01 Section 1.3-A02"/>
          <xsd:enumeration value="B1-01-01 Section 1.3-A03"/>
          <xsd:enumeration value="B1-01-01 Section 1.3-A04"/>
          <xsd:enumeration value="B1-01-01 Section 1.4"/>
          <xsd:enumeration value="B1-01-01 Section 1.4-A01"/>
          <xsd:enumeration value="B1-01-01 Section 1.4-A05"/>
          <xsd:enumeration value="B1-01-01 Section 1.5"/>
          <xsd:enumeration value="B1-01-01 Section 1.6"/>
          <xsd:enumeration value="B1-01-01 Section 1.6-A01"/>
          <xsd:enumeration value="B1-01-01 Section 1.6-A02"/>
          <xsd:enumeration value="B1-01-01 Section 1.6-A03"/>
          <xsd:enumeration value="B1-01-01 Section 2.0"/>
          <xsd:enumeration value="B1-01-01 Section 2.1"/>
          <xsd:enumeration value="B1-01-01 Section 2.2"/>
          <xsd:enumeration value="B1-01-01 Section 2.3"/>
          <xsd:enumeration value="B1-01-01 Section 2.4"/>
          <xsd:enumeration value="B1-01-01 Section 3.0"/>
          <xsd:enumeration value="B1-01-01 Section 3.1"/>
          <xsd:enumeration value="B1-01-01 Section 3.2"/>
          <xsd:enumeration value="B1-01-01 Section 3.3"/>
          <xsd:enumeration value="B1-01-01 Section 3.4"/>
          <xsd:enumeration value="B1-01-01 Section 3.5"/>
          <xsd:enumeration value="B1-01-01 Section 3.6"/>
          <xsd:enumeration value="B1-01-01 Section 3.7"/>
          <xsd:enumeration value="B1-01-01 Section 3.8"/>
          <xsd:enumeration value="B1-01-02"/>
          <xsd:enumeration value="B1-02-01"/>
          <xsd:enumeration value="C1-01-01"/>
          <xsd:enumeration value="C1-01-02"/>
          <xsd:enumeration value="C1-01-03"/>
          <xsd:enumeration value="C1-01-04"/>
          <xsd:enumeration value="C1-01-05"/>
          <xsd:enumeration value="C1-01-06"/>
          <xsd:enumeration value="C1-01-07"/>
          <xsd:enumeration value="C1-01-08"/>
          <xsd:enumeration value="C1-01-09"/>
          <xsd:enumeration value="C1-01-10"/>
          <xsd:enumeration value="C1-02-01"/>
          <xsd:enumeration value="C1-02-01-01"/>
          <xsd:enumeration value="C1-02-01-02"/>
          <xsd:enumeration value="C1-02-01-03"/>
          <xsd:enumeration value="C1-02-01-04"/>
          <xsd:enumeration value="C1-02-01-05"/>
          <xsd:enumeration value="C1-02-01-06"/>
          <xsd:enumeration value="C1-02-01-07"/>
          <xsd:enumeration value="C1-02-01-08"/>
          <xsd:enumeration value="C1-02-02"/>
          <xsd:enumeration value="C1-02-02-01"/>
          <xsd:enumeration value="C1-02-02-02"/>
          <xsd:enumeration value="C1-03-01"/>
          <xsd:enumeration value="C1-03-01-01"/>
          <xsd:enumeration value="C1-03-01-02"/>
          <xsd:enumeration value="C1-03-01-03"/>
          <xsd:enumeration value="C1-04-01"/>
          <xsd:enumeration value="C1-04-01-01"/>
          <xsd:enumeration value="C1-05-01"/>
          <xsd:enumeration value="C1-05-01-01"/>
          <xsd:enumeration value="C1-05-01-02"/>
          <xsd:enumeration value="C1-05-01-03"/>
          <xsd:enumeration value="C1-05-02"/>
          <xsd:enumeration value="C1-06-01"/>
          <xsd:enumeration value="C1-06-01-01"/>
          <xsd:enumeration value="C1-06-02"/>
          <xsd:enumeration value="C1-07-01"/>
          <xsd:enumeration value="C1-07-02"/>
          <xsd:enumeration value="C1-07-02-01"/>
          <xsd:enumeration value="C1-07-02-02"/>
          <xsd:enumeration value="C1-07-02-03"/>
          <xsd:enumeration value="C1-07-02-04"/>
          <xsd:enumeration value="C1-07-02-05"/>
          <xsd:enumeration value="C1-07-02-06"/>
          <xsd:enumeration value="C1-07-03"/>
          <xsd:enumeration value="C1-07-03-01"/>
          <xsd:enumeration value="C1-07-03-02"/>
          <xsd:enumeration value="C1-07-04"/>
          <xsd:enumeration value="C2-01-01"/>
          <xsd:enumeration value="D1-01-01"/>
          <xsd:enumeration value="D1-01-02"/>
          <xsd:enumeration value="D1-01-03"/>
          <xsd:enumeration value="D1-01-03-01"/>
          <xsd:enumeration value="D1-01-04"/>
          <xsd:enumeration value="D1-01-05"/>
          <xsd:enumeration value="D1-02-01"/>
          <xsd:enumeration value="D1-02-02"/>
          <xsd:enumeration value="D1-03-01"/>
          <xsd:enumeration value="D1-03-01-01"/>
          <xsd:enumeration value="D1-03-01-02"/>
          <xsd:enumeration value="D1-04-01"/>
          <xsd:enumeration value="D1-04-01-01"/>
          <xsd:enumeration value="D2-01-01"/>
          <xsd:enumeration value="D2-01-02"/>
          <xsd:enumeration value="D2-01-02-01"/>
          <xsd:enumeration value="D2-01-03"/>
          <xsd:enumeration value="D2-01-04"/>
          <xsd:enumeration value="D2-01-05"/>
          <xsd:enumeration value="D2-02-01"/>
          <xsd:enumeration value="D2-02-02"/>
          <xsd:enumeration value="DSP_Table_54-57"/>
          <xsd:enumeration value="DSP-Appendix_A"/>
          <xsd:enumeration value="E1-01-01"/>
          <xsd:enumeration value="E1-01-02"/>
          <xsd:enumeration value="E1-01-02_Tables 4_5"/>
          <xsd:enumeration value="E1-01-02-01"/>
          <xsd:enumeration value="E1-02-01"/>
          <xsd:enumeration value="E1-02-01-01"/>
          <xsd:enumeration value="E1-02-01-02"/>
          <xsd:enumeration value="E2-01-01"/>
          <xsd:enumeration value="E2-01-02"/>
          <xsd:enumeration value="F1-01-01"/>
          <xsd:enumeration value="F1-01-01-01"/>
          <xsd:enumeration value="F1-01-01-02"/>
          <xsd:enumeration value="F1-02-01"/>
          <xsd:enumeration value="F1-02-01-01"/>
          <xsd:enumeration value="F1-03-01"/>
          <xsd:enumeration value="G1-01-01"/>
          <xsd:enumeration value="G1-02-01"/>
          <xsd:enumeration value="G1-03-01"/>
          <xsd:enumeration value="G1-03-01-01"/>
          <xsd:enumeration value="G1-03-01-02"/>
          <xsd:enumeration value="G1-03-01-03"/>
          <xsd:enumeration value="G1-03-01-04"/>
          <xsd:enumeration value="H1-01-01"/>
          <xsd:enumeration value="H1-01-01-01"/>
          <xsd:enumeration value="H1-01-01-02"/>
          <xsd:enumeration value="H1-01-02"/>
          <xsd:enumeration value="H1-01-03"/>
          <xsd:enumeration value="H1-01-04"/>
          <xsd:enumeration value="H1-02-01"/>
          <xsd:enumeration value="H1-02-02"/>
          <xsd:enumeration value="H1-02-02-01"/>
          <xsd:enumeration value="H1-02-02-02"/>
          <xsd:enumeration value="H1-02-02-03"/>
          <xsd:enumeration value="H1-02-02-04"/>
          <xsd:enumeration value="H1-02-03"/>
          <xsd:enumeration value="H1-02-03-01"/>
          <xsd:enumeration value="H1-02-03-02"/>
          <xsd:enumeration value="H1-03-01"/>
          <xsd:enumeration value="H1-03-02"/>
          <xsd:enumeration value="H1-04-01"/>
          <xsd:enumeration value="H1-04-01-01"/>
          <xsd:enumeration value="H1-04-01-02"/>
          <xsd:enumeration value="H1-04-01-03"/>
          <xsd:enumeration value="H1-04-01-04"/>
          <xsd:enumeration value="H1-04-01-05"/>
          <xsd:enumeration value="H1-05-01"/>
          <xsd:enumeration value="Q-01-01"/>
          <xsd:enumeration value="Q-01-01-01"/>
          <xsd:enumeration value="Q-01-01-02"/>
          <xsd:enumeration value="Q-01-01-03"/>
          <xsd:enumeration value="Q-01-01-04"/>
          <xsd:enumeration value="Q-01-01-05"/>
          <xsd:enumeration value="Q-01-01-06"/>
          <xsd:enumeration value="Q-01-01-07"/>
          <xsd:enumeration value="Q-01-01-08"/>
          <xsd:enumeration value="Auditor General Report"/>
          <xsd:enumeration value="Executive Presentation Day"/>
          <xsd:enumeration value="None"/>
          <xsd:enumeration value="Previous Proceeding"/>
        </xsd:restriction>
      </xsd:simpleType>
    </xsd:element>
    <xsd:element name="Exhibit_Ref_Page" ma:index="6" nillable="true" ma:displayName="Exhibit_Ref_Page" ma:description="Page number referenced in the IR" ma:internalName="Exhibit_Ref_Page">
      <xsd:simpleType>
        <xsd:restriction base="dms:Text">
          <xsd:maxLength value="255"/>
        </xsd:restriction>
      </xsd:simpleType>
    </xsd:element>
    <xsd:element name="Exhibit_Ref_Additional" ma:index="7" nillable="true" ma:displayName="Exhibit_Ref_Additional" ma:default="0" ma:description="Denotes that there are more than one reference Exhibit" ma:internalName="Exhibit_Ref_Additional" ma:readOnly="false">
      <xsd:simpleType>
        <xsd:restriction base="dms:Boolean"/>
      </xsd:simpleType>
    </xsd:element>
    <xsd:element name="Intervenor_x0020_Acronym" ma:index="8" nillable="true" ma:displayName="Intervenor Acronym" ma:description="Intervenor Acronym" ma:format="Dropdown" ma:internalName="Intervenor_x0020_Acronym" ma:readOnly="false">
      <xsd:simpleType>
        <xsd:restriction base="dms:Choice">
          <xsd:enumeration value="Anwaatin"/>
          <xsd:enumeration value="ABE"/>
          <xsd:enumeration value="AMPCO"/>
          <xsd:enumeration value="BLC"/>
          <xsd:enumeration value="BOMA"/>
          <xsd:enumeration value="CCI"/>
          <xsd:enumeration value="CCSA"/>
          <xsd:enumeration value="CME"/>
          <xsd:enumeration value="COFH"/>
          <xsd:enumeration value="CCON"/>
          <xsd:enumeration value="CCC"/>
          <xsd:enumeration value="DSI"/>
          <xsd:enumeration value="EastLink"/>
          <xsd:enumeration value="EnergyProbe"/>
          <xsd:enumeration value="ESC"/>
          <xsd:enumeration value="IESO"/>
          <xsd:enumeration value="ITPA"/>
          <xsd:enumeration value="Mowat"/>
          <xsd:enumeration value="OnPhaze"/>
          <xsd:enumeration value="OPG"/>
          <xsd:enumeration value="OSEA"/>
          <xsd:enumeration value="PWU"/>
          <xsd:enumeration value="QM"/>
          <xsd:enumeration value="Quinte"/>
          <xsd:enumeration value="RiceLake"/>
          <xsd:enumeration value="Rogers"/>
          <xsd:enumeration value="SEC"/>
          <xsd:enumeration value="Shaw"/>
          <xsd:enumeration value="Staff"/>
          <xsd:enumeration value="SunsetBay"/>
          <xsd:enumeration value="SIA"/>
          <xsd:enumeration value="SEP"/>
          <xsd:enumeration value="Union"/>
          <xsd:enumeration value="VECC"/>
        </xsd:restriction>
      </xsd:simpleType>
    </xsd:element>
    <xsd:element name="Intervenor_x0020_Name" ma:index="9" nillable="true" ma:displayName="Intervenor Name" ma:description="Select Intervenor" ma:format="Dropdown" ma:internalName="Intervenor_x0020_Name">
      <xsd:simpleType>
        <xsd:restriction base="dms:Choice">
          <xsd:enumeration value="Anwaatin Inc."/>
          <xsd:enumeration value="Arbourbrook Estates"/>
          <xsd:enumeration value="Association of Major Power Consumers in Ontario"/>
          <xsd:enumeration value="Balsam Lake Coalition"/>
          <xsd:enumeration value="Building Owners and Managers Association Toronto"/>
          <xsd:enumeration value="Cable Cable Inc."/>
          <xsd:enumeration value="Canadian Cable Systems Alliance Inc."/>
          <xsd:enumeration value="Canadian Manufacturers &amp; Exporters"/>
          <xsd:enumeration value="City of Hamilton"/>
          <xsd:enumeration value="Cogeco Connexion Inc."/>
          <xsd:enumeration value="Consumers Council of Canada"/>
          <xsd:enumeration value="Doyle Salewski Inc."/>
          <xsd:enumeration value="Eastlink"/>
          <xsd:enumeration value="Energy Probe Research Foundation"/>
          <xsd:enumeration value="Energy Storage Canada"/>
          <xsd:enumeration value="Independent Electricity System Operator"/>
          <xsd:enumeration value="Independent Telecommunications Providers Association"/>
          <xsd:enumeration value="Mowat Energy"/>
          <xsd:enumeration value="OEB Staff"/>
          <xsd:enumeration value="OnPhaze Inc."/>
          <xsd:enumeration value="Ontario Power Generation Inc."/>
          <xsd:enumeration value="Ontario Sustainable Energy Association"/>
          <xsd:enumeration value="Power Workers' Union"/>
          <xsd:enumeration value="Quebecor Media"/>
          <xsd:enumeration value="Quinte Manufacturers Association"/>
          <xsd:enumeration value="Rice Lake Tourist Association"/>
          <xsd:enumeration value="Rogers Communications"/>
          <xsd:enumeration value="School Energy Coalition"/>
          <xsd:enumeration value="Shaw Communications Inc."/>
          <xsd:enumeration value="Sunset Bay Road Cottagers"/>
          <xsd:enumeration value="Sustainable Infrastructure Alliance of Ontario"/>
          <xsd:enumeration value="The Society of Energy Professionals"/>
          <xsd:enumeration value="Union Gas Limited"/>
          <xsd:enumeration value="Vulnerable Energy Consumers Coalition"/>
        </xsd:restriction>
      </xsd:simpleType>
    </xsd:element>
    <xsd:element name="IR_Exhibit" ma:index="10" nillable="true" ma:displayName="IR_Exhibit" ma:description="IR Exhibit prefix (&quot;I&quot;)" ma:internalName="IR_Exhibit" ma:readOnly="false">
      <xsd:simpleType>
        <xsd:restriction base="dms:Text">
          <xsd:maxLength value="255"/>
        </xsd:restriction>
      </xsd:simpleType>
    </xsd:element>
    <xsd:element name="IR_Tab" ma:index="11" nillable="true" ma:displayName="IR_Tab" ma:description="Intervenor Number" ma:format="Dropdown" ma:indexed="true" ma:internalName="IR_Tab">
      <xsd:simpleType>
        <xsd:restriction base="dms:Choice">
          <xsd:enumeration value="00"/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</xsd:restriction>
      </xsd:simpleType>
    </xsd:element>
    <xsd:element name="Interrogatory_x0020_Number" ma:index="12" nillable="true" ma:displayName="IR Numb" ma:decimals="0" ma:description="Interrogatory Number" ma:internalName="Interrogatory_x0020_Number" ma:percentage="FALSE">
      <xsd:simpleType>
        <xsd:restriction base="dms:Number"/>
      </xsd:simpleType>
    </xsd:element>
    <xsd:element name="Question" ma:index="13" nillable="true" ma:displayName="Question" ma:description="IR Question Text" ma:internalName="Question">
      <xsd:simpleType>
        <xsd:restriction base="dms:Note">
          <xsd:maxLength value="255"/>
        </xsd:restriction>
      </xsd:simpleType>
    </xsd:element>
    <xsd:element name="RA_Contact" ma:index="14" nillable="true" ma:displayName="RA_Contact" ma:description="See RA Contact List Sheet&#10;" ma:format="Dropdown" ma:internalName="RA_Contact">
      <xsd:simpleType>
        <xsd:restriction base="dms:Choice">
          <xsd:enumeration value="Jody Mceachran"/>
          <xsd:enumeration value="Lisa Lee"/>
          <xsd:enumeration value="Nicole Taylor"/>
          <xsd:enumeration value="Stephen Vetsis"/>
          <xsd:enumeration value="Uri Akselrud"/>
          <xsd:enumeration value="Oren Ben-Shlomo"/>
          <xsd:enumeration value="Alex Zbarcea"/>
          <xsd:enumeration value="Andrew Flannery"/>
        </xsd:restriction>
      </xsd:simpleType>
    </xsd:element>
    <xsd:element name="Draft_Ready" ma:index="15" nillable="true" ma:displayName="Draft_Ready" ma:default="0" ma:description="Denotes whether there is a draft ready for Regulatory review." ma:internalName="Draft_Ready">
      <xsd:simpleType>
        <xsd:restriction base="dms:Boolean"/>
      </xsd:simpleType>
    </xsd:element>
    <xsd:element name="Dir_1" ma:index="16" nillable="true" ma:displayName="Dir_1" ma:default="0" ma:description="Denotes 1st approval by Director to either go to Sr Mgmt review (if strategic) or to go to final formatting." ma:internalName="Dir_1">
      <xsd:simpleType>
        <xsd:restriction base="dms:Boolean"/>
      </xsd:simpleType>
    </xsd:element>
    <xsd:element name="RA_Final" ma:index="17" nillable="true" ma:displayName="RA_Final" ma:default="0" ma:description="Denotes Final Approval by RA." ma:internalName="RA_Final">
      <xsd:simpleType>
        <xsd:restriction base="dms:Boolean"/>
      </xsd:simpleType>
    </xsd:element>
    <xsd:element name="SR_Approved" ma:index="18" nillable="true" ma:displayName="SR_Approved" ma:default="0" ma:description="Check if Sr Mgmt has approved the item. 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0" ma:description="Is this item strategic?  If yes then it will garner Sr Mgmt review." ma:internalName="Strategic_x003f_">
      <xsd:simpleType>
        <xsd:restriction base="dms:Boolean"/>
      </xsd:simpleType>
    </xsd:element>
    <xsd:element name="Legal_x0020_Review_x0020_Required" ma:index="20" nillable="true" ma:displayName="Legal Review Required" ma:default="No" ma:description="Legal Review Status" ma:format="Dropdown" ma:internalName="Legal_x0020_Review_x0020_Required">
      <xsd:simpleType>
        <xsd:restriction base="dms:Choice">
          <xsd:enumeration value="Yes"/>
          <xsd:enumeration value="No"/>
          <xsd:enumeration value="Submitted for Review"/>
          <xsd:enumeration value="Review Completed"/>
        </xsd:restriction>
      </xsd:simpleType>
    </xsd:element>
    <xsd:element name="Author_x0028_s_x0029_" ma:index="21" nillable="true" ma:displayName="Author(s)" ma:description="The person(s) primarily in charge of authoring the item." ma:list="UserInfo" ma:SharePointGroup="0" ma:internalName="Author_x0028_s_x0029_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iling_Date" ma:index="24" nillable="true" ma:displayName="Filing_Date" ma:description="Date the IR is filed" ma:internalName="Filing_Date" ma:readOnly="false">
      <xsd:simpleType>
        <xsd:restriction base="dms:Text">
          <xsd:maxLength value="255"/>
        </xsd:restriction>
      </xsd:simpleType>
    </xsd:element>
    <xsd:element name="Issue_x0020_Group" ma:index="26" nillable="true" ma:displayName="Issue Group" ma:description="Select the Issue Group that the IR relates to" ma:format="Dropdown" ma:internalName="Issue_x0020_Group">
      <xsd:simpleType>
        <xsd:restriction base="dms:Choice">
          <xsd:enumeration value="Issue 1: Has Hydro One responded appropriately to all relevant OEB directions from previous proceedings?"/>
          <xsd:enumeration value="Issue 2: Has Hydro One adequately responded to the customer concerns expressed in the Community Meetings held for this application?"/>
          <xsd:enumeration value="Issue 3: Is the overall increase in the distribution revenue requirement from 2018 to 2022 reasonable?"/>
          <xsd:enumeration value="Issue 4: Are the rate and bill impacts in each customer class in each year in the 2018 to 2022 period reasonable?"/>
          <xsd:enumeration value="Issue 5: Are Hydro One’s proposed rate impact mitigation measures appropriate and do any of the proposed rate increases require rate smoothing or mitigation beyond what Hydro One has proposed?"/>
          <xsd:enumeration value="Issue 6: Does Hydro One’s First Nation and Métis Strategy sufficiently address the unique rights and concerns of Indigenous customers with respect to Hydro One’s distribution service?"/>
          <xsd:enumeration value="Issue 7: Is Hydro One’s proposed Custom Incentive Rate Methodology, using a Revenue Cap Index, consistent with the OEB’s Rate Handbook?"/>
          <xsd:enumeration value="Issue 8: Is the proposed industry-specific inflation factor, and the proposed custom productivity factor, appropriate?"/>
          <xsd:enumeration value="Issue 9: Are the values for the proposed custom capital factor appropriate?"/>
          <xsd:enumeration value="Issue 10: Are the program-based cost, productivity and benchmarking studies filed by Hydro One appropriate?"/>
          <xsd:enumeration value="Issue 11: Are the results of the studies sufficient to guide Hydro One’s plans to achieve the desired outcomes to the benefit of ratepayers?"/>
          <xsd:enumeration value="Issue 12: Do these studies align with each other and with Hydro One’s overall custom IR Plan?"/>
          <xsd:enumeration value="Issue 13: Are the annual updates proposed by Hydro One appropriate?"/>
          <xsd:enumeration value="Issue 14: Is Hydro One’s proposed integration of the Acquired Utilities in 2021 appropriate?"/>
          <xsd:enumeration value="Issue 15: Is the proposed Earnings/Sharing mechanism appropriate?"/>
          <xsd:enumeration value="Issue 16: Are the proposed Z-factors and Off-Ramps appropriate?"/>
          <xsd:enumeration value="Issue 17: Does the application adequately incorporate and reflect the four outcomes identified in the Rate Handbook: customer focus, operational effectiveness, public policy responsiveness, and financial performance?"/>
          <xsd:enumeration value="Issue 18: Are the metrics in the proposed additional scorecard measures appropriate and do they adequately reflect appropriate outcomes?"/>
          <xsd:enumeration value="Issue 19: Are the proposals for performance monitoring and reporting adequate and do the outcomes adequately reflect customer expectations?"/>
          <xsd:enumeration value="Issue 20: Does the application promote and incent appropriate outcomes for existing and future customers including factors such as cost control, system reliability, service quality, and bill impacts?"/>
          <xsd:enumeration value="Issue 21: Does the application adequately account for productivity gains in its forecasts and adequately include expectations for gains relative to external benchmarks?"/>
          <xsd:enumeration value="Issue 22: Has the applicant adequately demonstrated its ability and commitment to manage within the revenue requirement proposed over the course of the custom incentive rate plan term?"/>
          <xsd:enumeration value="Issue 23: Was the customer consultation adequate and does the Distribution System Plan adequately address customer needs and preferences?"/>
          <xsd:enumeration value="Issue 24: Does Hydro One’s investment planning process consider appropriate planning criteria? Does it adequately address the condition of distribution assets, service quality and system reliability?"/>
          <xsd:enumeration value="Issue 25: Does the Distribution System Plan adequately reflect productivity gains, benefit sharing and benchmarking?"/>
          <xsd:enumeration value="Issue 26: Does the Distribution System Plan address the trade-offs between capital and OM&amp;A spending over the course of the plan period?"/>
          <xsd:enumeration value="Issue 27: Has the distribution System Plan adequately addressed government mandated obligations over the planning period?"/>
          <xsd:enumeration value="Issue 28: Has Hydro One appropriately incorporated Regional Planning in its Distribution System Plan?"/>
          <xsd:enumeration value="Issue 29: Are the proposed capital expenditures resulting from the Distribution System Plan appropriate, and have they been adequately planned and paced?"/>
          <xsd:enumeration value="Issue 30: Are the proposed capital expenditures for System Renewal, System Service, System Access and General Plant appropriately based on the Distribution System Plan?"/>
          <xsd:enumeration value="Issue 31: Are the methodologies used to allocate Common Corporate capital expenditures to the distribution business appropriate?"/>
          <xsd:enumeration value="Issue 32: Are the methodologies used to determine the distribution Overhead Capitalization Rate for 2018 and onward appropriate?"/>
          <xsd:enumeration value="Issue 33: Are the amounts proposed for the rate base from 2018 to 2022 appropriate?"/>
          <xsd:enumeration value="Issue 34: Are the inputs used to determine the working capital component of the rate base and the methodology used appropriate?"/>
          <xsd:enumeration value="Issue 35: Is the proposed capital structure appropriate?"/>
          <xsd:enumeration value="Issue 36: Are the proposed timing and methodology for determining the return on equity and short-term debt prior to the effective date of rate implementation appropriate?"/>
          <xsd:enumeration value="Issue 37: Is the forecast of long term debt for 2018 and further years appropriate?"/>
          <xsd:enumeration value="Issue 38: Are the proposed OM&amp;A spending levels for Sustainment, Development, Operations, Customer Care, Common Corporate and Property Taxes and Rights Payments, appropriate, including consideration of factors considered in the Distribution System Plan?"/>
          <xsd:enumeration value="Issue 39: Do the proposed OM&amp;A expenditures include the consideration of factors such as system reliability, service quality, asset condition, cost benchmarking, bill impact and customer preferences?"/>
          <xsd:enumeration value="Issue 40: Are the proposed 2018 human resources related costs (wages, salaries, benefits, incentive payments, labour productivity and pension costs) including employee levels, appropriate (excluding executive compensation)?"/>
          <xsd:enumeration value="Issue 41: Has Hydro One demonstrated improvements in presenting its compensation costs and showing efficiency and value for dollar associated with its compensation costs (excluding executive compensation)?"/>
          <xsd:enumeration value="Issue 42: Is the updated executive compensation information filed by Hydro One in the distribution proceeding on December 21, 2017 consistent with the OEB’s findings on executive compensation in the EB-2016-0160 Transmission Decision?"/>
          <xsd:enumeration value="Issue 43: Are the methodologies used to allocate Common Corporate Costs and Other OM&amp;A costs to the distribution business for 2018 and further years appropriate?"/>
          <xsd:enumeration value="Issue 44: Is Hydro One’s proposed depreciation expense for 2018 and further years appropriate?"/>
          <xsd:enumeration value="Issue 45: Are the proposed other revenues for 2018 – 2022 appropriate?"/>
          <xsd:enumeration value="Issue 46: Is the load forecast methodology including the forecast of CDM savings appropriate?"/>
          <xsd:enumeration value="Issue 47: Are the customer and load forecasts a reasonable reflection of the energy and demand requirements for 2018 – 2022?"/>
          <xsd:enumeration value="Issue 48: Has the load forecast appropriately accounted for the addition of the Acquired Utilities’ customers in 2021?"/>
          <xsd:enumeration value="Issue 49: Are the inputs to the cost allocation model appropriate and are costs appropriately allocated?"/>
          <xsd:enumeration value="Issue 50: Are the proposed billing determinants appropriate?"/>
          <xsd:enumeration value="Issue 51: Are the revenue-to-cost ratios for all rate classes over the 2018 – 2022 period appropriate?"/>
          <xsd:enumeration value="Issue 52: Are the proposed fixed and variable charges for all rate classes over the 2018 - 2022 period, appropriate, including implementation of the OEB’s residential rate design?"/>
          <xsd:enumeration value="Issue 53: Are the proposed Retail Transmission Service Rates appropriate?"/>
          <xsd:enumeration value="Issue 54: Are the proposed specific service charges for miscellaneous services over the 2018 – 2022 period reasonable?"/>
          <xsd:enumeration value="Issue 55: Are the proposed line losses over the 2018 – 2022 period appropriate?"/>
          <xsd:enumeration value="Issue 56: Do the costs allocated to acquired utilities appropriately reflect the OEB’s decisions in related Hydro One acquisition proceedings?"/>
          <xsd:enumeration value="Issue 57: Are the proposed amounts, disposition and continuance of Hydro One’s existing deferral and variance accounts appropriate?"/>
          <xsd:enumeration value="Issue 58: Are the proposed new deferral and variance accounts appropriate?"/>
          <xsd:enumeration value="Issue 59: Is the proposal to discontinue several deferral and variance accounts appropriate?"/>
        </xsd:restriction>
      </xsd:simpleType>
    </xsd:element>
    <xsd:element name="Issue_x0020_Additional" ma:index="27" nillable="true" ma:displayName="Additional Issues" ma:default="0" ma:description="Is there more than one issue [y/n]" ma:internalName="Issue_x0020_Additional">
      <xsd:simpleType>
        <xsd:restriction base="dms:Boolean"/>
      </xsd:simpleType>
    </xsd:element>
    <xsd:element name="Actors" ma:index="28" nillable="true" ma:displayName="Witness" ma:description="List of Witness(es)" ma:list="UserInfo" ma:SharePointGroup="0" ma:internalName="Actor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0032_017_Update_Req" ma:index="35" nillable="true" ma:displayName="2017_Update_Req" ma:default="0" ma:description="Does this IR require a 2017 update?" ma:internalName="_x0032_017_Update_Req">
      <xsd:simpleType>
        <xsd:restriction base="dms:Boolean"/>
      </xsd:simpleType>
    </xsd:element>
    <xsd:element name="CLOReview" ma:index="39" nillable="true" ma:displayName="CLOReview" ma:default="0" ma:description="Reviewed By Chief Legal Officer" ma:internalName="CLOReview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3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38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2181EE-B316-4C6A-9B2A-3AB4314DCBEB}">
  <ds:schemaRefs>
    <ds:schemaRef ds:uri="http://schemas.microsoft.com/office/2006/metadata/properties"/>
    <ds:schemaRef ds:uri="f0af1d65-dfd0-4b99-b523-def3a954563f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sharepoint/v3/fields"/>
    <ds:schemaRef ds:uri="d6dbc8c3-1042-4473-bec9-62644ae75647"/>
  </ds:schemaRefs>
</ds:datastoreItem>
</file>

<file path=customXml/itemProps2.xml><?xml version="1.0" encoding="utf-8"?>
<ds:datastoreItem xmlns:ds="http://schemas.openxmlformats.org/officeDocument/2006/customXml" ds:itemID="{555D05F3-228E-480D-89CE-72D24B7FC6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D3144-E98C-4067-8484-09E96E9FF547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34D274E0-FFD1-4C5B-A56E-ACC714A2C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dbc8c3-1042-4473-bec9-62644ae75647"/>
    <ds:schemaRef ds:uri="f0af1d65-dfd0-4b99-b523-def3a954563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I-43-VECC-075(f)-01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VECC 75</dc:title>
  <dc:creator>ZHOU Tian</dc:creator>
  <cp:lastModifiedBy>Eryn MacKinnon</cp:lastModifiedBy>
  <dcterms:created xsi:type="dcterms:W3CDTF">2018-01-27T23:13:33Z</dcterms:created>
  <dcterms:modified xsi:type="dcterms:W3CDTF">2018-02-07T22:37:16Z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0x01010061EC7F66509FFD4DA0B1B261A86BE7730100407B36F7694D13419ACF55DFA3D7B93F</vt:lpwstr>
  </property>
  <property fmtid="{D5CDD505-2E9C-101B-9397-08002B2CF9AE}" pid="3" name="Order">
    <vt:r8>138500</vt:r8>
  </property>
  <property fmtid="{D5CDD505-2E9C-101B-9397-08002B2CF9AE}" pid="4" name="Issue Date">
    <vt:filetime>2018-02-05T05:00:00Z</vt:filetime>
  </property>
</Properties>
</file>