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OconneFi\Westario\"/>
    </mc:Choice>
  </mc:AlternateContent>
  <bookViews>
    <workbookView xWindow="0" yWindow="0" windowWidth="23040" windowHeight="8616" activeTab="1"/>
  </bookViews>
  <sheets>
    <sheet name="Group 1" sheetId="1" r:id="rId1"/>
    <sheet name="Group 2" sheetId="2" r:id="rId2"/>
  </sheets>
  <definedNames>
    <definedName name="_xlnm.Print_Area" localSheetId="0">'Group 1'!$C$10:$Y$33</definedName>
    <definedName name="_xlnm.Print_Area" localSheetId="1">'Group 2'!$C$10:$Q$41</definedName>
    <definedName name="_xlnm.Print_Titles" localSheetId="0">'Group 1'!$A:$B,'Group 1'!$1:$9</definedName>
    <definedName name="_xlnm.Print_Titles" localSheetId="1">'Group 2'!$A:$B,'Group 2'!$1:$9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2" l="1"/>
  <c r="P33" i="2"/>
  <c r="O33" i="2"/>
  <c r="O39" i="2" s="1"/>
  <c r="Q31" i="2"/>
  <c r="H39" i="2"/>
  <c r="D39" i="2"/>
  <c r="L33" i="2"/>
  <c r="K33" i="2"/>
  <c r="M31" i="2"/>
  <c r="M33" i="2" s="1"/>
  <c r="Q39" i="2" l="1"/>
  <c r="Q37" i="2"/>
  <c r="Q36" i="2"/>
  <c r="Q35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33" i="2" s="1"/>
  <c r="Q17" i="2"/>
  <c r="Q16" i="2"/>
  <c r="Q15" i="2"/>
  <c r="Q14" i="2"/>
  <c r="Q13" i="2"/>
  <c r="Q12" i="2"/>
  <c r="L39" i="2"/>
  <c r="K39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W33" i="1"/>
  <c r="X29" i="1"/>
  <c r="X33" i="1" s="1"/>
  <c r="W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U33" i="1"/>
  <c r="T33" i="1"/>
  <c r="U31" i="1"/>
  <c r="U29" i="1"/>
  <c r="T29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S33" i="1"/>
  <c r="S29" i="1"/>
  <c r="H33" i="2"/>
  <c r="D33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E1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G33" i="2"/>
  <c r="G39" i="2" s="1"/>
  <c r="C33" i="2"/>
  <c r="C39" i="2" s="1"/>
  <c r="Y29" i="1" l="1"/>
  <c r="Y33" i="1" s="1"/>
  <c r="M39" i="2" l="1"/>
  <c r="I39" i="2"/>
  <c r="E39" i="2"/>
  <c r="M38" i="2"/>
  <c r="I38" i="2"/>
  <c r="E38" i="2"/>
  <c r="M37" i="2"/>
  <c r="I37" i="2"/>
  <c r="E37" i="2"/>
  <c r="M36" i="2"/>
  <c r="I36" i="2"/>
  <c r="E36" i="2"/>
  <c r="M35" i="2"/>
  <c r="I35" i="2"/>
  <c r="E35" i="2"/>
  <c r="Q11" i="2"/>
  <c r="I11" i="2"/>
  <c r="I33" i="2" s="1"/>
  <c r="E11" i="2"/>
  <c r="E33" i="2" s="1"/>
  <c r="AH33" i="1"/>
  <c r="AG33" i="1"/>
  <c r="Q33" i="1"/>
  <c r="P33" i="1"/>
  <c r="O33" i="1"/>
  <c r="M33" i="1"/>
  <c r="L33" i="1"/>
  <c r="K33" i="1"/>
  <c r="Q31" i="1"/>
  <c r="M31" i="1"/>
  <c r="Q29" i="1"/>
  <c r="P29" i="1"/>
  <c r="O29" i="1"/>
  <c r="M29" i="1"/>
  <c r="L29" i="1"/>
  <c r="K29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I29" i="1"/>
  <c r="H29" i="1"/>
  <c r="H33" i="1" s="1"/>
  <c r="G29" i="1"/>
  <c r="G33" i="1" s="1"/>
  <c r="E29" i="1"/>
  <c r="D29" i="1"/>
  <c r="D33" i="1" s="1"/>
  <c r="C29" i="1"/>
  <c r="C33" i="1" s="1"/>
  <c r="I31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E31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I33" i="1" l="1"/>
  <c r="AF33" i="1"/>
  <c r="AE33" i="1"/>
  <c r="E33" i="1"/>
  <c r="Q38" i="2" l="1"/>
</calcChain>
</file>

<file path=xl/sharedStrings.xml><?xml version="1.0" encoding="utf-8"?>
<sst xmlns="http://schemas.openxmlformats.org/spreadsheetml/2006/main" count="130" uniqueCount="102">
  <si>
    <t>Group 1 Accounts</t>
  </si>
  <si>
    <t>LV Variance Account</t>
  </si>
  <si>
    <t>Smart Metering Entity Charge Variance Account</t>
  </si>
  <si>
    <t>RSVA - Wholesale Market Service Charge</t>
  </si>
  <si>
    <t>Variance WMS – Sub-account CBR Class A</t>
  </si>
  <si>
    <t>Variance WMS – Sub-account CBR Class B</t>
  </si>
  <si>
    <t>RSVA - Retail Transmission Network Charge</t>
  </si>
  <si>
    <t>RSVA - Retail Transmission Connection Charge</t>
  </si>
  <si>
    <t>RSVA - Power</t>
  </si>
  <si>
    <t>RSVA - Global Adjustment</t>
  </si>
  <si>
    <r>
      <t>Disposition and Recovery/Refund of Regulatory Balances (2009)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</si>
  <si>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(2010)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</si>
  <si>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(2011)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</si>
  <si>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(2012)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</si>
  <si>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(2013)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</si>
  <si>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(2014)</t>
    </r>
    <r>
      <rPr>
        <vertAlign val="superscript"/>
        <sz val="11"/>
        <rFont val="Arial"/>
        <family val="2"/>
      </rPr>
      <t>4</t>
    </r>
  </si>
  <si>
    <r>
      <t>Disposition and Recovery/Refund of Regulatory Balances (2015)</t>
    </r>
    <r>
      <rPr>
        <vertAlign val="superscript"/>
        <sz val="11"/>
        <rFont val="Arial"/>
        <family val="2"/>
      </rPr>
      <t>4</t>
    </r>
  </si>
  <si>
    <t>Closing Principal Balance as of Dec 31, 15</t>
  </si>
  <si>
    <t>as per 2017 IRM model</t>
  </si>
  <si>
    <t>Opening Principal Balance as of Jan 1, 16</t>
  </si>
  <si>
    <t>as per 2018 CoS model</t>
  </si>
  <si>
    <t>Closing Interest Amounts as of Dec 31, 15</t>
  </si>
  <si>
    <t>Opening Interest Amounts as of Jan 1, 16</t>
  </si>
  <si>
    <t>Total Group 1 Balance</t>
  </si>
  <si>
    <t>LRAM Variance Account (only input amounts if applying for disposition of this account)</t>
  </si>
  <si>
    <t>Total including Account 1568</t>
  </si>
  <si>
    <t>Differences</t>
  </si>
  <si>
    <t>Principal Disposition during 2016 - instructed by OEB</t>
  </si>
  <si>
    <t>OEB-Approved Disposition during 2016</t>
  </si>
  <si>
    <t>Interest Disposition during 2016 - instructed by OEB</t>
  </si>
  <si>
    <r>
      <t>Disposition and Recovery/Refund of Regulatory Balances (2016)</t>
    </r>
    <r>
      <rPr>
        <vertAlign val="superscript"/>
        <sz val="11"/>
        <rFont val="Arial"/>
        <family val="2"/>
      </rPr>
      <t>4</t>
    </r>
  </si>
  <si>
    <t>Westario - Comparison of Group 1 DVA Accounts - 2017 IRM Model to 2018 CoS DVA Continuity Model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</si>
  <si>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</si>
  <si>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</si>
  <si>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</si>
  <si>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</si>
  <si>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</si>
  <si>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</si>
  <si>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</si>
  <si>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</si>
  <si>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</si>
  <si>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</si>
  <si>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</si>
  <si>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</si>
  <si>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Group 2 Accounts</t>
  </si>
  <si>
    <t>Westario - Comparison of Group 2 DVA Accounts - 2013 CoS Model to 2018 CoS DVA Continuity Model</t>
  </si>
  <si>
    <t>Other Regulatory Assets - Sub-Account - OEB Cost Assessments</t>
  </si>
  <si>
    <t>Other Regulatory Assets - Sub-Account - Pension Contributions</t>
  </si>
  <si>
    <t>Other Regulatory Assets - Sub-Account - Deferred IFRS Transition Costs</t>
  </si>
  <si>
    <t>Other Regulatory Assets - Sub-Account - Incremental Capital Charges</t>
  </si>
  <si>
    <t>Other Regulatory Assets - Sub-Account - Financial Assistance Payment and Recovery Carrying Charges</t>
  </si>
  <si>
    <t>Retail Cost Variance Account - Retail</t>
  </si>
  <si>
    <t>Misc. Deferred Debits</t>
  </si>
  <si>
    <t>Renewable Generation Connection Capital Deferral Account</t>
  </si>
  <si>
    <t>Renewable Generation Connection OM&amp;A Deferral Account</t>
  </si>
  <si>
    <t xml:space="preserve">Renewable Generation Connection Funding Adder Deferral Account </t>
  </si>
  <si>
    <t>Smart Grid Capital Deferral Account</t>
  </si>
  <si>
    <t>Smart Grid OM&amp;A Deferral Account</t>
  </si>
  <si>
    <t>Smart Grid Funding Adder Deferral Account</t>
  </si>
  <si>
    <t>Retail Cost Variance Account - STR</t>
  </si>
  <si>
    <t>Board-Approved CDM Variance Account</t>
  </si>
  <si>
    <t>Extra-Ordinary Event Costs</t>
  </si>
  <si>
    <t>Deferred Rate Impact Amounts</t>
  </si>
  <si>
    <t>RSVA - One-time</t>
  </si>
  <si>
    <t>Other Deferred Credits</t>
  </si>
  <si>
    <t>Group 2 Sub-Total</t>
  </si>
  <si>
    <t>Deferred Payments in Lieu of Taxes</t>
  </si>
  <si>
    <t>PILs and Tax Variance for 2006 and Subsequent Years                                                                          (excludes sub-account and contra account below)</t>
  </si>
  <si>
    <t>PILs and Tax Variance for 2006 and Subsequent Years - Sub-Account HST/OVAT                          Input Tax Credits (ITCs)</t>
  </si>
  <si>
    <r>
      <t>Other Regulatory Assets - Sub-Account - Financial Assistance Payment and Recovery Variance - Ontario Clean Energy Benefit Act</t>
    </r>
    <r>
      <rPr>
        <vertAlign val="superscript"/>
        <sz val="11"/>
        <rFont val="Arial"/>
        <family val="2"/>
      </rPr>
      <t>8</t>
    </r>
  </si>
  <si>
    <r>
      <t xml:space="preserve">Other Regulatory Assets - Sub-Account - Other </t>
    </r>
    <r>
      <rPr>
        <vertAlign val="superscript"/>
        <sz val="11"/>
        <rFont val="Arial"/>
        <family val="2"/>
      </rPr>
      <t>4</t>
    </r>
  </si>
  <si>
    <t>Closing Principal Balance as of Dec-31-11</t>
  </si>
  <si>
    <t>as per 2013 CoS model</t>
  </si>
  <si>
    <t>Closing Interest Amounts as of Dec-31-11</t>
  </si>
  <si>
    <t>M</t>
  </si>
  <si>
    <t>N</t>
  </si>
  <si>
    <t>O</t>
  </si>
  <si>
    <t>P</t>
  </si>
  <si>
    <t>Q</t>
  </si>
  <si>
    <t>R</t>
  </si>
  <si>
    <t>Interest Disposition during 2017 - instructed by OEB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</si>
  <si>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</si>
  <si>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</si>
  <si>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</si>
  <si>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</si>
  <si>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</si>
  <si>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</si>
  <si>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</si>
  <si>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</si>
  <si>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</si>
  <si>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</si>
  <si>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</si>
  <si>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</si>
  <si>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Principal Disposition during 2017 - instructed by OEB</t>
  </si>
  <si>
    <t>Closing Interest Balances as of Dec 31, 15 Adjusted for Disposition in 2016, plus carrying charges to April 30, 2017</t>
  </si>
  <si>
    <t>Principal Disposition during 2013 - instructed by OEB</t>
  </si>
  <si>
    <t>OEB-Approved Disposition during 2013</t>
  </si>
  <si>
    <t>Interest Disposition during 2013 - instructed by OEB</t>
  </si>
  <si>
    <t>Total of Group 2 Accounts (including 1562 and 1592)</t>
  </si>
  <si>
    <t>Opening Principal Balance as of Jan-1-12</t>
  </si>
  <si>
    <t>Opening Interest Balance as of Jan-1-12</t>
  </si>
  <si>
    <t>Closing Principal Balances as of Dec 31, 2015 Adjusted for Dispositions during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</si>
</sst>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164" formatCode="&quot;$&quot;#,##0;[Red]\(&quot;$&quot;#,##0\)"/>
    <numFmt numFmtId="165" formatCode="_ #,##0;[Red]\(#,##0\)"/>
    <numFmt numFmtId="166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12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0" borderId="1" xfId="0" applyFont="1" applyBorder="1" applyAlignment="1" applyProtection="1">
      <alignment vertical="center"/>
    </xf>
    <xf numFmtId="0" fontId="3" fillId="0" borderId="2" xfId="0" applyFont="1" applyBorder="1" applyProtection="1"/>
    <xf numFmtId="0" fontId="3" fillId="0" borderId="2" xfId="0" applyFont="1" applyBorder="1" applyAlignment="1" applyProtection="1"/>
    <xf numFmtId="164" fontId="3" fillId="0" borderId="2" xfId="0" applyNumberFormat="1" applyFont="1" applyBorder="1" applyAlignment="1" applyProtection="1"/>
    <xf numFmtId="0" fontId="3" fillId="0" borderId="2" xfId="0" applyFont="1" applyBorder="1" applyAlignment="1" applyProtection="1">
      <alignment horizontal="left"/>
    </xf>
    <xf numFmtId="8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/>
    <xf numFmtId="0" fontId="9" fillId="0" borderId="2" xfId="1" applyFont="1" applyBorder="1" applyProtection="1"/>
    <xf numFmtId="0" fontId="8" fillId="0" borderId="5" xfId="0" applyFont="1" applyFill="1" applyBorder="1" applyProtection="1"/>
    <xf numFmtId="8" fontId="6" fillId="0" borderId="0" xfId="0" applyNumberFormat="1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Protection="1"/>
    <xf numFmtId="165" fontId="0" fillId="0" borderId="0" xfId="0" applyNumberFormat="1"/>
    <xf numFmtId="0" fontId="3" fillId="0" borderId="3" xfId="0" applyFont="1" applyBorder="1" applyProtection="1"/>
    <xf numFmtId="0" fontId="3" fillId="0" borderId="0" xfId="0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center"/>
    </xf>
    <xf numFmtId="0" fontId="0" fillId="0" borderId="0" xfId="0" applyBorder="1"/>
    <xf numFmtId="165" fontId="3" fillId="2" borderId="6" xfId="0" applyNumberFormat="1" applyFont="1" applyFill="1" applyBorder="1" applyProtection="1"/>
    <xf numFmtId="0" fontId="0" fillId="0" borderId="6" xfId="0" applyBorder="1"/>
    <xf numFmtId="0" fontId="1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Border="1" applyProtection="1"/>
    <xf numFmtId="0" fontId="8" fillId="0" borderId="0" xfId="0" applyFont="1" applyBorder="1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8" fontId="6" fillId="0" borderId="3" xfId="0" applyNumberFormat="1" applyFont="1" applyFill="1" applyBorder="1" applyAlignment="1" applyProtection="1">
      <alignment horizontal="center" vertical="center" wrapText="1"/>
    </xf>
    <xf numFmtId="8" fontId="7" fillId="0" borderId="0" xfId="0" applyNumberFormat="1" applyFont="1" applyFill="1" applyBorder="1" applyAlignment="1" applyProtection="1">
      <alignment horizontal="center" vertical="center" wrapText="1"/>
    </xf>
    <xf numFmtId="8" fontId="7" fillId="0" borderId="4" xfId="0" applyNumberFormat="1" applyFont="1" applyFill="1" applyBorder="1" applyAlignment="1" applyProtection="1">
      <alignment horizontal="center" vertical="center" wrapText="1"/>
    </xf>
    <xf numFmtId="8" fontId="6" fillId="0" borderId="1" xfId="0" applyNumberFormat="1" applyFont="1" applyFill="1" applyBorder="1" applyAlignment="1" applyProtection="1">
      <alignment horizontal="center" vertical="center" wrapText="1"/>
    </xf>
    <xf numFmtId="8" fontId="7" fillId="0" borderId="2" xfId="0" applyNumberFormat="1" applyFont="1" applyFill="1" applyBorder="1" applyAlignment="1" applyProtection="1">
      <alignment horizontal="center" vertical="center" wrapText="1"/>
    </xf>
    <xf numFmtId="8" fontId="7" fillId="0" borderId="7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center" vertical="center" wrapText="1"/>
    </xf>
    <xf numFmtId="166" fontId="7" fillId="0" borderId="0" xfId="0" applyNumberFormat="1" applyFont="1" applyFill="1" applyBorder="1" applyAlignment="1" applyProtection="1">
      <alignment horizontal="center" vertical="center" wrapText="1"/>
    </xf>
    <xf numFmtId="166" fontId="7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workbookViewId="0">
      <pane xSplit="2" ySplit="9" topLeftCell="Q22" activePane="bottomRight" state="frozen"/>
      <selection pane="topRight" activeCell="C1" sqref="C1"/>
      <selection pane="bottomLeft" activeCell="A10" sqref="A10"/>
      <selection pane="bottomRight" activeCell="S3" sqref="S3:S5"/>
    </sheetView>
  </sheetViews>
  <sheetFormatPr defaultRowHeight="14.4" x14ac:dyDescent="0.3"/>
  <cols>
    <col min="1" max="1" width="67.109375" customWidth="1"/>
    <col min="3" max="3" width="14.109375" customWidth="1"/>
    <col min="4" max="5" width="12.44140625" customWidth="1"/>
    <col min="7" max="7" width="11.6640625" customWidth="1"/>
    <col min="8" max="8" width="10.6640625" customWidth="1"/>
    <col min="9" max="9" width="11.33203125" customWidth="1"/>
    <col min="11" max="11" width="13.44140625" customWidth="1"/>
    <col min="12" max="12" width="12.6640625" customWidth="1"/>
    <col min="13" max="15" width="12.44140625" customWidth="1"/>
    <col min="16" max="16" width="12" customWidth="1"/>
    <col min="17" max="18" width="11.5546875" customWidth="1"/>
    <col min="19" max="19" width="13.5546875" customWidth="1"/>
    <col min="20" max="22" width="11.5546875" customWidth="1"/>
    <col min="23" max="23" width="16.109375" customWidth="1"/>
    <col min="24" max="28" width="11.5546875" customWidth="1"/>
    <col min="33" max="33" width="10" bestFit="1" customWidth="1"/>
  </cols>
  <sheetData>
    <row r="1" spans="1:28" x14ac:dyDescent="0.3">
      <c r="A1" s="19" t="s">
        <v>31</v>
      </c>
    </row>
    <row r="2" spans="1:28" ht="15" thickBot="1" x14ac:dyDescent="0.35">
      <c r="C2" s="20" t="s">
        <v>32</v>
      </c>
      <c r="D2" s="20" t="s">
        <v>33</v>
      </c>
      <c r="E2" s="20" t="s">
        <v>34</v>
      </c>
      <c r="G2" s="20" t="s">
        <v>35</v>
      </c>
      <c r="H2" s="20" t="s">
        <v>36</v>
      </c>
      <c r="I2" s="20" t="s">
        <v>37</v>
      </c>
      <c r="K2" s="20" t="s">
        <v>38</v>
      </c>
      <c r="L2" s="20" t="s">
        <v>39</v>
      </c>
      <c r="M2" s="20" t="s">
        <v>40</v>
      </c>
      <c r="N2" s="20"/>
      <c r="O2" s="20" t="s">
        <v>41</v>
      </c>
      <c r="P2" s="20" t="s">
        <v>42</v>
      </c>
      <c r="Q2" s="20" t="s">
        <v>43</v>
      </c>
      <c r="R2" s="20"/>
      <c r="S2" s="20" t="s">
        <v>74</v>
      </c>
      <c r="T2" s="20" t="s">
        <v>75</v>
      </c>
      <c r="U2" s="20" t="s">
        <v>76</v>
      </c>
      <c r="V2" s="20"/>
      <c r="W2" s="20" t="s">
        <v>77</v>
      </c>
      <c r="X2" s="20" t="s">
        <v>78</v>
      </c>
      <c r="Y2" s="20" t="s">
        <v>79</v>
      </c>
      <c r="Z2" s="20"/>
      <c r="AA2" s="20"/>
      <c r="AB2" s="20"/>
    </row>
    <row r="3" spans="1:28" ht="14.4" customHeight="1" x14ac:dyDescent="0.3">
      <c r="C3" s="29" t="s">
        <v>17</v>
      </c>
      <c r="D3" s="29" t="s">
        <v>19</v>
      </c>
      <c r="E3" s="29" t="s">
        <v>26</v>
      </c>
      <c r="G3" s="29" t="s">
        <v>21</v>
      </c>
      <c r="H3" s="29" t="s">
        <v>22</v>
      </c>
      <c r="I3" s="29" t="s">
        <v>26</v>
      </c>
      <c r="K3" s="32" t="s">
        <v>27</v>
      </c>
      <c r="L3" s="35" t="s">
        <v>28</v>
      </c>
      <c r="M3" s="29" t="s">
        <v>26</v>
      </c>
      <c r="N3" s="10"/>
      <c r="O3" s="29" t="s">
        <v>29</v>
      </c>
      <c r="P3" s="35" t="s">
        <v>28</v>
      </c>
      <c r="Q3" s="29" t="s">
        <v>26</v>
      </c>
      <c r="R3" s="10"/>
      <c r="S3" s="32" t="s">
        <v>101</v>
      </c>
      <c r="T3" s="32" t="s">
        <v>93</v>
      </c>
      <c r="U3" s="29" t="s">
        <v>26</v>
      </c>
      <c r="V3" s="10"/>
      <c r="W3" s="29" t="s">
        <v>94</v>
      </c>
      <c r="X3" s="29" t="s">
        <v>80</v>
      </c>
      <c r="Y3" s="29" t="s">
        <v>26</v>
      </c>
      <c r="Z3" s="10"/>
      <c r="AA3" s="10"/>
      <c r="AB3" s="10"/>
    </row>
    <row r="4" spans="1:28" ht="14.4" customHeight="1" x14ac:dyDescent="0.3">
      <c r="C4" s="30"/>
      <c r="D4" s="30"/>
      <c r="E4" s="30"/>
      <c r="G4" s="30"/>
      <c r="H4" s="30"/>
      <c r="I4" s="30"/>
      <c r="K4" s="33"/>
      <c r="L4" s="36"/>
      <c r="M4" s="30"/>
      <c r="N4" s="6"/>
      <c r="O4" s="30"/>
      <c r="P4" s="36"/>
      <c r="Q4" s="30"/>
      <c r="R4" s="6"/>
      <c r="S4" s="33"/>
      <c r="T4" s="33"/>
      <c r="U4" s="30"/>
      <c r="V4" s="6"/>
      <c r="W4" s="30"/>
      <c r="X4" s="30"/>
      <c r="Y4" s="30"/>
      <c r="Z4" s="6"/>
      <c r="AA4" s="6"/>
      <c r="AB4" s="6"/>
    </row>
    <row r="5" spans="1:28" ht="82.2" customHeight="1" thickBot="1" x14ac:dyDescent="0.35">
      <c r="C5" s="31"/>
      <c r="D5" s="31"/>
      <c r="E5" s="31"/>
      <c r="G5" s="31"/>
      <c r="H5" s="31"/>
      <c r="I5" s="31"/>
      <c r="K5" s="34"/>
      <c r="L5" s="37"/>
      <c r="M5" s="31"/>
      <c r="N5" s="6"/>
      <c r="O5" s="31"/>
      <c r="P5" s="37"/>
      <c r="Q5" s="31"/>
      <c r="R5" s="6"/>
      <c r="S5" s="34"/>
      <c r="T5" s="34"/>
      <c r="U5" s="31"/>
      <c r="V5" s="6"/>
      <c r="W5" s="31"/>
      <c r="X5" s="31"/>
      <c r="Y5" s="31"/>
      <c r="Z5" s="6"/>
      <c r="AA5" s="6"/>
      <c r="AB5" s="6"/>
    </row>
    <row r="6" spans="1:28" x14ac:dyDescent="0.3">
      <c r="C6" s="29" t="s">
        <v>18</v>
      </c>
      <c r="D6" s="29" t="s">
        <v>20</v>
      </c>
      <c r="E6" s="10"/>
      <c r="G6" s="29" t="s">
        <v>18</v>
      </c>
      <c r="H6" s="29" t="s">
        <v>20</v>
      </c>
      <c r="K6" s="29" t="s">
        <v>18</v>
      </c>
      <c r="L6" s="29" t="s">
        <v>20</v>
      </c>
      <c r="O6" s="29" t="s">
        <v>18</v>
      </c>
      <c r="P6" s="29" t="s">
        <v>20</v>
      </c>
      <c r="S6" s="29" t="s">
        <v>18</v>
      </c>
      <c r="T6" s="29" t="s">
        <v>20</v>
      </c>
      <c r="W6" s="29" t="s">
        <v>18</v>
      </c>
      <c r="X6" s="29" t="s">
        <v>20</v>
      </c>
    </row>
    <row r="7" spans="1:28" ht="14.4" customHeight="1" x14ac:dyDescent="0.3">
      <c r="C7" s="30"/>
      <c r="D7" s="30"/>
      <c r="E7" s="6"/>
      <c r="G7" s="30"/>
      <c r="H7" s="30"/>
      <c r="K7" s="30"/>
      <c r="L7" s="30"/>
      <c r="O7" s="30"/>
      <c r="P7" s="30"/>
      <c r="S7" s="30"/>
      <c r="T7" s="30"/>
      <c r="W7" s="30"/>
      <c r="X7" s="30"/>
    </row>
    <row r="8" spans="1:28" ht="15" thickBot="1" x14ac:dyDescent="0.35">
      <c r="C8" s="31"/>
      <c r="D8" s="31"/>
      <c r="E8" s="6"/>
      <c r="G8" s="31"/>
      <c r="H8" s="31"/>
      <c r="K8" s="31"/>
      <c r="L8" s="31"/>
      <c r="O8" s="31"/>
      <c r="P8" s="31"/>
      <c r="S8" s="31"/>
      <c r="T8" s="31"/>
      <c r="W8" s="31"/>
      <c r="X8" s="31"/>
    </row>
    <row r="9" spans="1:28" ht="15" thickBot="1" x14ac:dyDescent="0.35"/>
    <row r="10" spans="1:28" ht="22.95" customHeight="1" x14ac:dyDescent="0.3">
      <c r="A10" s="1" t="s">
        <v>0</v>
      </c>
      <c r="B10" s="13"/>
      <c r="C10" s="16"/>
      <c r="D10" s="16"/>
      <c r="E10" s="16"/>
      <c r="F10" s="16"/>
      <c r="G10" s="16"/>
      <c r="H10" s="16"/>
      <c r="I10" s="16"/>
    </row>
    <row r="11" spans="1:28" x14ac:dyDescent="0.3">
      <c r="A11" s="2" t="s">
        <v>1</v>
      </c>
      <c r="B11" s="14">
        <v>1550</v>
      </c>
      <c r="C11" s="11">
        <v>867406</v>
      </c>
      <c r="D11" s="11">
        <v>867405.58999999985</v>
      </c>
      <c r="E11" s="11">
        <f>+D11-C11</f>
        <v>-0.41000000014901161</v>
      </c>
      <c r="F11" s="16"/>
      <c r="G11" s="11">
        <v>7203</v>
      </c>
      <c r="H11" s="11">
        <v>7203.0600000000013</v>
      </c>
      <c r="I11" s="11">
        <f>+H11-G11</f>
        <v>6.0000000001309672E-2</v>
      </c>
      <c r="K11" s="11">
        <v>277760</v>
      </c>
      <c r="L11" s="11">
        <v>277760</v>
      </c>
      <c r="M11" s="11">
        <f>+L11-K11</f>
        <v>0</v>
      </c>
      <c r="N11" s="11"/>
      <c r="O11" s="11">
        <v>3045</v>
      </c>
      <c r="P11" s="11">
        <v>3045</v>
      </c>
      <c r="Q11" s="11">
        <f>+P11-O11</f>
        <v>0</v>
      </c>
      <c r="R11" s="11"/>
      <c r="S11" s="11">
        <v>589646</v>
      </c>
      <c r="T11" s="11">
        <v>589646</v>
      </c>
      <c r="U11" s="11">
        <f>+T11-S11</f>
        <v>0</v>
      </c>
      <c r="V11" s="11"/>
      <c r="W11" s="11">
        <v>12776.418410958902</v>
      </c>
      <c r="X11" s="11">
        <v>12776</v>
      </c>
      <c r="Y11" s="11">
        <f>+X11-W11</f>
        <v>-0.41841095890231372</v>
      </c>
      <c r="Z11" s="11"/>
      <c r="AA11" s="11"/>
      <c r="AB11" s="11"/>
    </row>
    <row r="12" spans="1:28" x14ac:dyDescent="0.3">
      <c r="A12" s="2" t="s">
        <v>2</v>
      </c>
      <c r="B12" s="14">
        <v>1551</v>
      </c>
      <c r="C12" s="11">
        <v>-7634</v>
      </c>
      <c r="D12" s="11">
        <v>-7634.14</v>
      </c>
      <c r="E12" s="11">
        <f t="shared" ref="E12:E26" si="0">+D12-C12</f>
        <v>-0.14000000000032742</v>
      </c>
      <c r="F12" s="16"/>
      <c r="G12" s="11">
        <v>-76</v>
      </c>
      <c r="H12" s="11">
        <v>-76.009999999999991</v>
      </c>
      <c r="I12" s="11">
        <f t="shared" ref="I12:I26" si="1">+H12-G12</f>
        <v>-9.9999999999909051E-3</v>
      </c>
      <c r="K12" s="11">
        <v>-3962</v>
      </c>
      <c r="L12" s="11">
        <v>-3962</v>
      </c>
      <c r="M12" s="11">
        <f t="shared" ref="M12:M27" si="2">+L12-K12</f>
        <v>0</v>
      </c>
      <c r="N12" s="11"/>
      <c r="O12" s="11">
        <v>-146</v>
      </c>
      <c r="P12" s="11">
        <v>-146</v>
      </c>
      <c r="Q12" s="11">
        <f t="shared" ref="Q12:Q27" si="3">+P12-O12</f>
        <v>0</v>
      </c>
      <c r="R12" s="11"/>
      <c r="S12" s="11">
        <v>-3672</v>
      </c>
      <c r="T12" s="11">
        <v>-3672</v>
      </c>
      <c r="U12" s="11">
        <f t="shared" ref="U12:U27" si="4">+T12-S12</f>
        <v>0</v>
      </c>
      <c r="V12" s="11"/>
      <c r="W12" s="11">
        <v>16.720438356164394</v>
      </c>
      <c r="X12" s="11">
        <v>17</v>
      </c>
      <c r="Y12" s="11">
        <f t="shared" ref="Y12:Y27" si="5">+X12-W12</f>
        <v>0.27956164383560633</v>
      </c>
      <c r="Z12" s="11"/>
      <c r="AA12" s="11"/>
      <c r="AB12" s="11"/>
    </row>
    <row r="13" spans="1:28" x14ac:dyDescent="0.3">
      <c r="A13" s="3" t="s">
        <v>3</v>
      </c>
      <c r="B13" s="14">
        <v>1580</v>
      </c>
      <c r="C13" s="11">
        <v>-868925</v>
      </c>
      <c r="D13" s="11">
        <v>-868925.22</v>
      </c>
      <c r="E13" s="11">
        <f t="shared" si="0"/>
        <v>-0.21999999997206032</v>
      </c>
      <c r="F13" s="16"/>
      <c r="G13" s="11">
        <v>953</v>
      </c>
      <c r="H13" s="11">
        <v>1305.9199999999983</v>
      </c>
      <c r="I13" s="11">
        <f t="shared" si="1"/>
        <v>352.91999999999825</v>
      </c>
      <c r="K13" s="11">
        <v>42120</v>
      </c>
      <c r="L13" s="11">
        <v>42120</v>
      </c>
      <c r="M13" s="11">
        <f t="shared" si="2"/>
        <v>0</v>
      </c>
      <c r="N13" s="11"/>
      <c r="O13" s="11">
        <v>8785</v>
      </c>
      <c r="P13" s="11">
        <v>8785</v>
      </c>
      <c r="Q13" s="11">
        <f t="shared" si="3"/>
        <v>0</v>
      </c>
      <c r="R13" s="11"/>
      <c r="S13" s="11">
        <v>-911045</v>
      </c>
      <c r="T13" s="11">
        <v>-911045</v>
      </c>
      <c r="U13" s="11">
        <f t="shared" si="4"/>
        <v>0</v>
      </c>
      <c r="V13" s="11"/>
      <c r="W13" s="11">
        <v>-21147.73808219178</v>
      </c>
      <c r="X13" s="11">
        <v>-21148</v>
      </c>
      <c r="Y13" s="11">
        <f t="shared" si="5"/>
        <v>-0.26191780822045985</v>
      </c>
      <c r="Z13" s="11"/>
      <c r="AA13" s="11"/>
      <c r="AB13" s="11"/>
    </row>
    <row r="14" spans="1:28" x14ac:dyDescent="0.3">
      <c r="A14" s="3" t="s">
        <v>4</v>
      </c>
      <c r="B14" s="14">
        <v>1580</v>
      </c>
      <c r="C14" s="11">
        <v>0</v>
      </c>
      <c r="D14" s="11">
        <v>0</v>
      </c>
      <c r="E14" s="11">
        <f t="shared" si="0"/>
        <v>0</v>
      </c>
      <c r="F14" s="16"/>
      <c r="G14" s="11">
        <v>0</v>
      </c>
      <c r="H14" s="11">
        <v>0</v>
      </c>
      <c r="I14" s="11">
        <f t="shared" si="1"/>
        <v>0</v>
      </c>
      <c r="K14" s="11"/>
      <c r="L14" s="11"/>
      <c r="M14" s="11">
        <f t="shared" si="2"/>
        <v>0</v>
      </c>
      <c r="N14" s="11"/>
      <c r="O14" s="11"/>
      <c r="P14" s="11"/>
      <c r="Q14" s="11">
        <f t="shared" si="3"/>
        <v>0</v>
      </c>
      <c r="R14" s="11"/>
      <c r="S14" s="11">
        <v>0</v>
      </c>
      <c r="T14" s="11"/>
      <c r="U14" s="11">
        <f t="shared" si="4"/>
        <v>0</v>
      </c>
      <c r="V14" s="11"/>
      <c r="W14" s="11">
        <v>0</v>
      </c>
      <c r="X14" s="11"/>
      <c r="Y14" s="11">
        <f t="shared" si="5"/>
        <v>0</v>
      </c>
      <c r="Z14" s="11"/>
      <c r="AA14" s="11"/>
      <c r="AB14" s="11"/>
    </row>
    <row r="15" spans="1:28" x14ac:dyDescent="0.3">
      <c r="A15" s="3" t="s">
        <v>5</v>
      </c>
      <c r="B15" s="14">
        <v>1580</v>
      </c>
      <c r="C15" s="11">
        <v>114324</v>
      </c>
      <c r="D15" s="11">
        <v>114324.01</v>
      </c>
      <c r="E15" s="11">
        <f t="shared" si="0"/>
        <v>9.9999999947613105E-3</v>
      </c>
      <c r="F15" s="16"/>
      <c r="G15" s="11">
        <v>352.79</v>
      </c>
      <c r="H15" s="11">
        <v>352.79</v>
      </c>
      <c r="I15" s="11">
        <f t="shared" si="1"/>
        <v>0</v>
      </c>
      <c r="K15" s="11"/>
      <c r="L15" s="11"/>
      <c r="M15" s="11">
        <f t="shared" si="2"/>
        <v>0</v>
      </c>
      <c r="N15" s="11"/>
      <c r="O15" s="11"/>
      <c r="P15" s="11"/>
      <c r="Q15" s="11">
        <f t="shared" si="3"/>
        <v>0</v>
      </c>
      <c r="R15" s="11"/>
      <c r="S15" s="11">
        <v>114324</v>
      </c>
      <c r="T15" s="11">
        <v>114324</v>
      </c>
      <c r="U15" s="11">
        <f t="shared" si="4"/>
        <v>0</v>
      </c>
      <c r="V15" s="11"/>
      <c r="W15" s="11">
        <v>766.23569863013665</v>
      </c>
      <c r="X15" s="11">
        <v>766</v>
      </c>
      <c r="Y15" s="11">
        <f t="shared" si="5"/>
        <v>-0.23569863013665326</v>
      </c>
      <c r="Z15" s="11"/>
      <c r="AA15" s="11"/>
      <c r="AB15" s="11"/>
    </row>
    <row r="16" spans="1:28" x14ac:dyDescent="0.3">
      <c r="A16" s="3" t="s">
        <v>6</v>
      </c>
      <c r="B16" s="14">
        <v>1584</v>
      </c>
      <c r="C16" s="11">
        <v>-66265</v>
      </c>
      <c r="D16" s="11">
        <v>-66264.989999999991</v>
      </c>
      <c r="E16" s="11">
        <f t="shared" si="0"/>
        <v>1.0000000009313226E-2</v>
      </c>
      <c r="F16" s="16"/>
      <c r="G16" s="11">
        <v>-4424</v>
      </c>
      <c r="H16" s="11">
        <v>-4423.82</v>
      </c>
      <c r="I16" s="11">
        <f t="shared" si="1"/>
        <v>0.18000000000029104</v>
      </c>
      <c r="K16" s="11">
        <v>-198339</v>
      </c>
      <c r="L16" s="11">
        <v>-198339</v>
      </c>
      <c r="M16" s="11">
        <f t="shared" si="2"/>
        <v>0</v>
      </c>
      <c r="N16" s="11"/>
      <c r="O16" s="11">
        <v>-5083</v>
      </c>
      <c r="P16" s="11">
        <v>-5084</v>
      </c>
      <c r="Q16" s="11">
        <f t="shared" si="3"/>
        <v>-1</v>
      </c>
      <c r="R16" s="11"/>
      <c r="S16" s="11">
        <v>132074</v>
      </c>
      <c r="T16" s="11">
        <v>132074</v>
      </c>
      <c r="U16" s="11">
        <f t="shared" si="4"/>
        <v>0</v>
      </c>
      <c r="V16" s="11"/>
      <c r="W16" s="11">
        <v>2589.6374794520543</v>
      </c>
      <c r="X16" s="11">
        <v>2590</v>
      </c>
      <c r="Y16" s="11">
        <f t="shared" si="5"/>
        <v>0.36252054794567812</v>
      </c>
      <c r="Z16" s="11"/>
      <c r="AA16" s="11"/>
      <c r="AB16" s="11"/>
    </row>
    <row r="17" spans="1:28" x14ac:dyDescent="0.3">
      <c r="A17" s="4" t="s">
        <v>7</v>
      </c>
      <c r="B17" s="14">
        <v>1586</v>
      </c>
      <c r="C17" s="11">
        <v>460594</v>
      </c>
      <c r="D17" s="11">
        <v>460593.56000000006</v>
      </c>
      <c r="E17" s="11">
        <f t="shared" si="0"/>
        <v>-0.43999999994412065</v>
      </c>
      <c r="F17" s="16"/>
      <c r="G17" s="11">
        <v>8443</v>
      </c>
      <c r="H17" s="11">
        <v>8443.0899999999965</v>
      </c>
      <c r="I17" s="11">
        <f t="shared" si="1"/>
        <v>8.999999999650754E-2</v>
      </c>
      <c r="K17" s="11">
        <v>290056</v>
      </c>
      <c r="L17" s="11">
        <v>290056</v>
      </c>
      <c r="M17" s="11">
        <f t="shared" si="2"/>
        <v>0</v>
      </c>
      <c r="N17" s="11"/>
      <c r="O17" s="11">
        <v>-1564</v>
      </c>
      <c r="P17" s="11">
        <v>-1564</v>
      </c>
      <c r="Q17" s="11">
        <f t="shared" si="3"/>
        <v>0</v>
      </c>
      <c r="R17" s="11"/>
      <c r="S17" s="11">
        <v>170538</v>
      </c>
      <c r="T17" s="11">
        <v>170538</v>
      </c>
      <c r="U17" s="11">
        <f t="shared" si="4"/>
        <v>0</v>
      </c>
      <c r="V17" s="11"/>
      <c r="W17" s="11">
        <v>12499.740164383562</v>
      </c>
      <c r="X17" s="11">
        <v>12500</v>
      </c>
      <c r="Y17" s="11">
        <f t="shared" si="5"/>
        <v>0.25983561643806752</v>
      </c>
      <c r="Z17" s="11"/>
      <c r="AA17" s="11"/>
      <c r="AB17" s="11"/>
    </row>
    <row r="18" spans="1:28" x14ac:dyDescent="0.3">
      <c r="A18" s="3" t="s">
        <v>8</v>
      </c>
      <c r="B18" s="14">
        <v>1588</v>
      </c>
      <c r="C18" s="11">
        <v>1461387</v>
      </c>
      <c r="D18" s="11">
        <v>1461387.15</v>
      </c>
      <c r="E18" s="11">
        <f t="shared" si="0"/>
        <v>0.14999999990686774</v>
      </c>
      <c r="F18" s="16"/>
      <c r="G18" s="11">
        <v>8489</v>
      </c>
      <c r="H18" s="11">
        <v>8492.3399999999965</v>
      </c>
      <c r="I18" s="11">
        <f t="shared" si="1"/>
        <v>3.3399999999965075</v>
      </c>
      <c r="K18" s="11">
        <v>885956</v>
      </c>
      <c r="L18" s="11">
        <v>885956</v>
      </c>
      <c r="M18" s="11">
        <f t="shared" si="2"/>
        <v>0</v>
      </c>
      <c r="N18" s="11"/>
      <c r="O18" s="11">
        <v>4570</v>
      </c>
      <c r="P18" s="11">
        <v>4570</v>
      </c>
      <c r="Q18" s="11">
        <f t="shared" si="3"/>
        <v>0</v>
      </c>
      <c r="R18" s="11"/>
      <c r="S18" s="11">
        <v>575431</v>
      </c>
      <c r="T18" s="11">
        <v>575431</v>
      </c>
      <c r="U18" s="11">
        <f t="shared" si="4"/>
        <v>0</v>
      </c>
      <c r="V18" s="11"/>
      <c r="W18" s="11">
        <v>12330.010739726025</v>
      </c>
      <c r="X18" s="11">
        <v>12330</v>
      </c>
      <c r="Y18" s="11">
        <f t="shared" si="5"/>
        <v>-1.0739726025349228E-2</v>
      </c>
      <c r="Z18" s="11"/>
      <c r="AA18" s="11"/>
      <c r="AB18" s="11"/>
    </row>
    <row r="19" spans="1:28" x14ac:dyDescent="0.3">
      <c r="A19" s="3" t="s">
        <v>9</v>
      </c>
      <c r="B19" s="14">
        <v>1589</v>
      </c>
      <c r="C19" s="11">
        <v>-1156608</v>
      </c>
      <c r="D19" s="11">
        <v>-1156608.17</v>
      </c>
      <c r="E19" s="11">
        <f t="shared" si="0"/>
        <v>-0.16999999992549419</v>
      </c>
      <c r="F19" s="16"/>
      <c r="G19" s="11">
        <v>-11551</v>
      </c>
      <c r="H19" s="11">
        <v>-11550.949999999997</v>
      </c>
      <c r="I19" s="11">
        <f t="shared" si="1"/>
        <v>5.0000000002910383E-2</v>
      </c>
      <c r="K19" s="11">
        <v>-459801</v>
      </c>
      <c r="L19" s="11">
        <v>106370.48</v>
      </c>
      <c r="M19" s="11">
        <f t="shared" si="2"/>
        <v>566171.48</v>
      </c>
      <c r="N19" s="11"/>
      <c r="O19" s="11">
        <v>-11377</v>
      </c>
      <c r="P19" s="11">
        <v>-2957</v>
      </c>
      <c r="Q19" s="11">
        <f t="shared" si="3"/>
        <v>8420</v>
      </c>
      <c r="R19" s="11"/>
      <c r="S19" s="11">
        <v>-696807</v>
      </c>
      <c r="T19" s="11">
        <v>-696807</v>
      </c>
      <c r="U19" s="11">
        <f t="shared" si="4"/>
        <v>0</v>
      </c>
      <c r="V19" s="11"/>
      <c r="W19" s="11">
        <v>-10358.959561643835</v>
      </c>
      <c r="X19" s="11">
        <v>-10359</v>
      </c>
      <c r="Y19" s="11">
        <f t="shared" si="5"/>
        <v>-4.0438356165395817E-2</v>
      </c>
      <c r="Z19" s="11"/>
      <c r="AA19" s="11"/>
      <c r="AB19" s="11"/>
    </row>
    <row r="20" spans="1:28" ht="16.8" x14ac:dyDescent="0.3">
      <c r="A20" s="5" t="s">
        <v>10</v>
      </c>
      <c r="B20" s="14">
        <v>1595</v>
      </c>
      <c r="C20" s="11">
        <v>0</v>
      </c>
      <c r="D20" s="11">
        <v>0</v>
      </c>
      <c r="E20" s="11">
        <f t="shared" si="0"/>
        <v>0</v>
      </c>
      <c r="F20" s="16"/>
      <c r="G20" s="11">
        <v>0</v>
      </c>
      <c r="H20" s="11">
        <v>0</v>
      </c>
      <c r="I20" s="11">
        <f t="shared" si="1"/>
        <v>0</v>
      </c>
      <c r="K20" s="11"/>
      <c r="L20" s="11"/>
      <c r="M20" s="11">
        <f t="shared" si="2"/>
        <v>0</v>
      </c>
      <c r="N20" s="11"/>
      <c r="O20" s="11"/>
      <c r="P20" s="11"/>
      <c r="Q20" s="11">
        <f t="shared" si="3"/>
        <v>0</v>
      </c>
      <c r="R20" s="11"/>
      <c r="S20" s="11">
        <v>0</v>
      </c>
      <c r="T20" s="11"/>
      <c r="U20" s="11">
        <f t="shared" si="4"/>
        <v>0</v>
      </c>
      <c r="V20" s="11"/>
      <c r="W20" s="11">
        <v>0</v>
      </c>
      <c r="X20" s="11"/>
      <c r="Y20" s="11">
        <f t="shared" si="5"/>
        <v>0</v>
      </c>
      <c r="Z20" s="11"/>
      <c r="AA20" s="11"/>
      <c r="AB20" s="11"/>
    </row>
    <row r="21" spans="1:28" ht="16.8" x14ac:dyDescent="0.3">
      <c r="A21" s="5" t="s">
        <v>11</v>
      </c>
      <c r="B21" s="14">
        <v>1595</v>
      </c>
      <c r="C21" s="11">
        <v>0</v>
      </c>
      <c r="D21" s="11">
        <v>0</v>
      </c>
      <c r="E21" s="11">
        <f t="shared" si="0"/>
        <v>0</v>
      </c>
      <c r="F21" s="16"/>
      <c r="G21" s="11">
        <v>0</v>
      </c>
      <c r="H21" s="11">
        <v>0</v>
      </c>
      <c r="I21" s="11">
        <f t="shared" si="1"/>
        <v>0</v>
      </c>
      <c r="K21" s="11"/>
      <c r="L21" s="11"/>
      <c r="M21" s="11">
        <f t="shared" si="2"/>
        <v>0</v>
      </c>
      <c r="N21" s="11"/>
      <c r="O21" s="11"/>
      <c r="P21" s="11"/>
      <c r="Q21" s="11">
        <f t="shared" si="3"/>
        <v>0</v>
      </c>
      <c r="R21" s="11"/>
      <c r="S21" s="11">
        <v>0</v>
      </c>
      <c r="T21" s="11"/>
      <c r="U21" s="11">
        <f t="shared" si="4"/>
        <v>0</v>
      </c>
      <c r="V21" s="11"/>
      <c r="W21" s="11">
        <v>0</v>
      </c>
      <c r="X21" s="11"/>
      <c r="Y21" s="11">
        <f t="shared" si="5"/>
        <v>0</v>
      </c>
      <c r="Z21" s="11"/>
      <c r="AA21" s="11"/>
      <c r="AB21" s="11"/>
    </row>
    <row r="22" spans="1:28" ht="16.8" x14ac:dyDescent="0.3">
      <c r="A22" s="5" t="s">
        <v>12</v>
      </c>
      <c r="B22" s="14">
        <v>1595</v>
      </c>
      <c r="C22" s="11">
        <v>0</v>
      </c>
      <c r="D22" s="11">
        <v>0</v>
      </c>
      <c r="E22" s="11">
        <f t="shared" si="0"/>
        <v>0</v>
      </c>
      <c r="F22" s="16"/>
      <c r="G22" s="11">
        <v>0</v>
      </c>
      <c r="H22" s="11">
        <v>0</v>
      </c>
      <c r="I22" s="11">
        <f t="shared" si="1"/>
        <v>0</v>
      </c>
      <c r="K22" s="11"/>
      <c r="L22" s="11"/>
      <c r="M22" s="11">
        <f t="shared" si="2"/>
        <v>0</v>
      </c>
      <c r="N22" s="11"/>
      <c r="O22" s="11">
        <v>-1658</v>
      </c>
      <c r="P22" s="11"/>
      <c r="Q22" s="11">
        <f t="shared" si="3"/>
        <v>1658</v>
      </c>
      <c r="R22" s="11"/>
      <c r="S22" s="11">
        <v>0</v>
      </c>
      <c r="T22" s="11"/>
      <c r="U22" s="11">
        <f t="shared" si="4"/>
        <v>0</v>
      </c>
      <c r="V22" s="11"/>
      <c r="W22" s="11">
        <v>1658</v>
      </c>
      <c r="X22" s="11">
        <v>1658</v>
      </c>
      <c r="Y22" s="11">
        <f t="shared" si="5"/>
        <v>0</v>
      </c>
      <c r="Z22" s="11"/>
      <c r="AA22" s="11"/>
      <c r="AB22" s="11"/>
    </row>
    <row r="23" spans="1:28" ht="16.8" x14ac:dyDescent="0.3">
      <c r="A23" s="5" t="s">
        <v>13</v>
      </c>
      <c r="B23" s="14">
        <v>1595</v>
      </c>
      <c r="C23" s="11">
        <v>0</v>
      </c>
      <c r="D23" s="11">
        <v>0</v>
      </c>
      <c r="E23" s="11">
        <f t="shared" si="0"/>
        <v>0</v>
      </c>
      <c r="F23" s="16"/>
      <c r="G23" s="11">
        <v>0</v>
      </c>
      <c r="H23" s="11">
        <v>0</v>
      </c>
      <c r="I23" s="11">
        <f t="shared" si="1"/>
        <v>0</v>
      </c>
      <c r="K23" s="11">
        <v>36649</v>
      </c>
      <c r="L23" s="11"/>
      <c r="M23" s="11">
        <f t="shared" si="2"/>
        <v>-36649</v>
      </c>
      <c r="N23" s="11"/>
      <c r="O23" s="11">
        <v>-35301</v>
      </c>
      <c r="P23" s="11"/>
      <c r="Q23" s="11">
        <f t="shared" si="3"/>
        <v>35301</v>
      </c>
      <c r="R23" s="11"/>
      <c r="S23" s="11">
        <v>-36649</v>
      </c>
      <c r="T23" s="11">
        <v>-36649</v>
      </c>
      <c r="U23" s="11">
        <f t="shared" si="4"/>
        <v>0</v>
      </c>
      <c r="V23" s="11"/>
      <c r="W23" s="11">
        <v>34765.461150684932</v>
      </c>
      <c r="X23" s="11">
        <v>34765</v>
      </c>
      <c r="Y23" s="11">
        <f t="shared" si="5"/>
        <v>-0.46115068493236322</v>
      </c>
      <c r="Z23" s="11"/>
      <c r="AA23" s="11"/>
      <c r="AB23" s="11"/>
    </row>
    <row r="24" spans="1:28" ht="16.8" x14ac:dyDescent="0.3">
      <c r="A24" s="5" t="s">
        <v>14</v>
      </c>
      <c r="B24" s="14">
        <v>1595</v>
      </c>
      <c r="C24" s="11">
        <v>-172695</v>
      </c>
      <c r="D24" s="11">
        <v>-172695.43999999971</v>
      </c>
      <c r="E24" s="11">
        <f t="shared" si="0"/>
        <v>-0.43999999971129</v>
      </c>
      <c r="F24" s="16"/>
      <c r="G24" s="11">
        <v>268684</v>
      </c>
      <c r="H24" s="11">
        <v>268684.13</v>
      </c>
      <c r="I24" s="11">
        <f t="shared" si="1"/>
        <v>0.13000000000465661</v>
      </c>
      <c r="K24" s="11">
        <v>337312</v>
      </c>
      <c r="L24" s="11">
        <v>337311</v>
      </c>
      <c r="M24" s="11">
        <f t="shared" si="2"/>
        <v>-1</v>
      </c>
      <c r="N24" s="11"/>
      <c r="O24" s="11">
        <v>278759</v>
      </c>
      <c r="P24" s="11">
        <v>278759</v>
      </c>
      <c r="Q24" s="11">
        <f t="shared" si="3"/>
        <v>0</v>
      </c>
      <c r="R24" s="11"/>
      <c r="S24" s="11">
        <v>-510007</v>
      </c>
      <c r="T24" s="11">
        <v>-510007</v>
      </c>
      <c r="U24" s="11">
        <f t="shared" si="4"/>
        <v>0</v>
      </c>
      <c r="V24" s="11"/>
      <c r="W24" s="11">
        <v>-13819.408876712327</v>
      </c>
      <c r="X24" s="11">
        <v>-13819</v>
      </c>
      <c r="Y24" s="11">
        <f t="shared" si="5"/>
        <v>0.40887671232667344</v>
      </c>
      <c r="Z24" s="11"/>
      <c r="AA24" s="11"/>
      <c r="AB24" s="11"/>
    </row>
    <row r="25" spans="1:28" ht="16.95" customHeight="1" x14ac:dyDescent="0.3">
      <c r="A25" s="5" t="s">
        <v>15</v>
      </c>
      <c r="B25" s="14">
        <v>1595</v>
      </c>
      <c r="C25" s="11">
        <v>0</v>
      </c>
      <c r="D25" s="11">
        <v>0</v>
      </c>
      <c r="E25" s="11">
        <f t="shared" si="0"/>
        <v>0</v>
      </c>
      <c r="F25" s="16"/>
      <c r="G25" s="11">
        <v>0</v>
      </c>
      <c r="H25" s="11">
        <v>0</v>
      </c>
      <c r="I25" s="11">
        <f t="shared" si="1"/>
        <v>0</v>
      </c>
      <c r="M25" s="11">
        <f t="shared" si="2"/>
        <v>0</v>
      </c>
      <c r="Q25" s="11">
        <f t="shared" si="3"/>
        <v>0</v>
      </c>
      <c r="R25" s="11"/>
      <c r="S25" s="11">
        <v>0</v>
      </c>
      <c r="T25" s="11">
        <v>0</v>
      </c>
      <c r="U25" s="11">
        <f t="shared" si="4"/>
        <v>0</v>
      </c>
      <c r="V25" s="11"/>
      <c r="W25" s="11">
        <v>0</v>
      </c>
      <c r="X25" s="11">
        <v>0</v>
      </c>
      <c r="Y25" s="11">
        <f t="shared" si="5"/>
        <v>0</v>
      </c>
      <c r="Z25" s="11"/>
      <c r="AA25" s="11"/>
      <c r="AB25" s="11"/>
    </row>
    <row r="26" spans="1:28" ht="16.95" customHeight="1" x14ac:dyDescent="0.3">
      <c r="A26" s="5" t="s">
        <v>16</v>
      </c>
      <c r="B26" s="14">
        <v>1595</v>
      </c>
      <c r="C26" s="11">
        <v>1068331</v>
      </c>
      <c r="D26" s="11">
        <v>1068329.68</v>
      </c>
      <c r="E26" s="11">
        <f t="shared" si="0"/>
        <v>-1.3200000000651926</v>
      </c>
      <c r="F26" s="16"/>
      <c r="G26" s="11">
        <v>58827</v>
      </c>
      <c r="H26" s="11">
        <v>58828.56</v>
      </c>
      <c r="I26" s="11">
        <f t="shared" si="1"/>
        <v>1.5599999999976717</v>
      </c>
      <c r="M26" s="11">
        <f t="shared" si="2"/>
        <v>0</v>
      </c>
      <c r="Q26" s="11">
        <f t="shared" si="3"/>
        <v>0</v>
      </c>
      <c r="R26" s="11"/>
      <c r="S26" s="11">
        <v>1068331</v>
      </c>
      <c r="T26" s="11">
        <v>0</v>
      </c>
      <c r="U26" s="11">
        <f t="shared" si="4"/>
        <v>-1068331</v>
      </c>
      <c r="V26" s="11"/>
      <c r="W26" s="11">
        <v>62690.553205479446</v>
      </c>
      <c r="X26" s="11">
        <v>0</v>
      </c>
      <c r="Y26" s="11">
        <f t="shared" si="5"/>
        <v>-62690.553205479446</v>
      </c>
      <c r="Z26" s="11"/>
      <c r="AA26" s="11"/>
      <c r="AB26" s="11"/>
    </row>
    <row r="27" spans="1:28" ht="16.95" customHeight="1" x14ac:dyDescent="0.3">
      <c r="A27" s="5" t="s">
        <v>30</v>
      </c>
      <c r="B27" s="14">
        <v>1595</v>
      </c>
      <c r="C27" s="17"/>
      <c r="D27" s="17"/>
      <c r="E27" s="17"/>
      <c r="F27" s="18"/>
      <c r="G27" s="17"/>
      <c r="H27" s="17"/>
      <c r="I27" s="17"/>
      <c r="J27" s="18"/>
      <c r="K27" s="18"/>
      <c r="L27" s="17">
        <v>-1667552</v>
      </c>
      <c r="M27" s="17">
        <f t="shared" si="2"/>
        <v>-1667552</v>
      </c>
      <c r="N27" s="18"/>
      <c r="O27" s="18"/>
      <c r="P27" s="18"/>
      <c r="Q27" s="17">
        <f t="shared" si="3"/>
        <v>0</v>
      </c>
      <c r="R27" s="11"/>
      <c r="S27" s="17"/>
      <c r="T27" s="17"/>
      <c r="U27" s="17">
        <f t="shared" si="4"/>
        <v>0</v>
      </c>
      <c r="V27" s="11"/>
      <c r="W27" s="17"/>
      <c r="X27" s="17">
        <v>0</v>
      </c>
      <c r="Y27" s="17">
        <f t="shared" si="5"/>
        <v>0</v>
      </c>
      <c r="Z27" s="11"/>
      <c r="AA27" s="11"/>
      <c r="AB27" s="11"/>
    </row>
    <row r="28" spans="1:28" x14ac:dyDescent="0.3">
      <c r="C28" s="11"/>
      <c r="D28" s="16"/>
      <c r="E28" s="16"/>
      <c r="F28" s="16"/>
      <c r="G28" s="16"/>
      <c r="H28" s="16"/>
      <c r="I28" s="16"/>
    </row>
    <row r="29" spans="1:28" x14ac:dyDescent="0.3">
      <c r="A29" s="7" t="s">
        <v>23</v>
      </c>
      <c r="C29" s="11">
        <f>SUM(C11:C27)</f>
        <v>1699915</v>
      </c>
      <c r="D29" s="11">
        <f>SUM(D11:D27)</f>
        <v>1699912.0300000003</v>
      </c>
      <c r="E29" s="11">
        <f>SUM(E11:E27)</f>
        <v>-2.9699999998565545</v>
      </c>
      <c r="F29" s="16"/>
      <c r="G29" s="11">
        <f>SUM(G11:G27)</f>
        <v>336900.79</v>
      </c>
      <c r="H29" s="11">
        <f>SUM(H11:H27)</f>
        <v>337259.11</v>
      </c>
      <c r="I29" s="11">
        <f>SUM(I11:I27)</f>
        <v>358.31999999999812</v>
      </c>
      <c r="K29" s="11">
        <f t="shared" ref="K29:M29" si="6">SUM(K11:K27)</f>
        <v>1207751</v>
      </c>
      <c r="L29" s="11">
        <f t="shared" si="6"/>
        <v>69720.479999999981</v>
      </c>
      <c r="M29" s="11">
        <f t="shared" si="6"/>
        <v>-1138030.52</v>
      </c>
      <c r="O29" s="11">
        <f t="shared" ref="O29:Y29" si="7">SUM(O11:O27)</f>
        <v>240030</v>
      </c>
      <c r="P29" s="11">
        <f t="shared" si="7"/>
        <v>285408</v>
      </c>
      <c r="Q29" s="11">
        <f t="shared" si="7"/>
        <v>45378</v>
      </c>
      <c r="R29" s="11"/>
      <c r="S29" s="11">
        <f t="shared" si="7"/>
        <v>492164</v>
      </c>
      <c r="T29" s="11">
        <f t="shared" si="7"/>
        <v>-576167</v>
      </c>
      <c r="U29" s="11">
        <f t="shared" si="7"/>
        <v>-1068331</v>
      </c>
      <c r="V29" s="11"/>
      <c r="W29" s="11">
        <f t="shared" si="7"/>
        <v>94766.670767123287</v>
      </c>
      <c r="X29" s="11">
        <f t="shared" si="7"/>
        <v>32076</v>
      </c>
      <c r="Y29" s="11">
        <f t="shared" si="7"/>
        <v>-62690.67076712328</v>
      </c>
      <c r="Z29" s="11"/>
      <c r="AA29" s="11"/>
      <c r="AB29" s="11"/>
    </row>
    <row r="30" spans="1:28" x14ac:dyDescent="0.3">
      <c r="C30" s="11"/>
      <c r="D30" s="16"/>
      <c r="E30" s="16"/>
      <c r="F30" s="16"/>
      <c r="G30" s="16"/>
      <c r="H30" s="16"/>
      <c r="I30" s="16"/>
    </row>
    <row r="31" spans="1:28" x14ac:dyDescent="0.3">
      <c r="A31" s="8" t="s">
        <v>24</v>
      </c>
      <c r="B31" s="15">
        <v>1568</v>
      </c>
      <c r="C31" s="17">
        <v>0</v>
      </c>
      <c r="D31" s="17">
        <v>-8164.1299999999974</v>
      </c>
      <c r="E31" s="17">
        <f t="shared" ref="E31" si="8">+D31-C31</f>
        <v>-8164.1299999999974</v>
      </c>
      <c r="F31" s="18"/>
      <c r="G31" s="17">
        <v>-43379</v>
      </c>
      <c r="H31" s="17">
        <v>1593.0400000000002</v>
      </c>
      <c r="I31" s="17">
        <f t="shared" ref="I31" si="9">+H31-G31</f>
        <v>44972.04</v>
      </c>
      <c r="K31" s="17">
        <v>0</v>
      </c>
      <c r="L31" s="17">
        <v>0</v>
      </c>
      <c r="M31" s="17">
        <f t="shared" ref="M31" si="10">+L31-K31</f>
        <v>0</v>
      </c>
      <c r="O31" s="17">
        <v>0</v>
      </c>
      <c r="P31" s="17">
        <v>0</v>
      </c>
      <c r="Q31" s="17">
        <f t="shared" ref="Q31" si="11">+P31-O31</f>
        <v>0</v>
      </c>
      <c r="R31" s="11"/>
      <c r="S31" s="17">
        <v>-8164</v>
      </c>
      <c r="T31" s="17">
        <v>0</v>
      </c>
      <c r="U31" s="17">
        <f t="shared" ref="U31" si="12">+T31-S31</f>
        <v>8164</v>
      </c>
      <c r="V31" s="11"/>
      <c r="W31" s="17">
        <v>-43476</v>
      </c>
      <c r="X31" s="17">
        <v>0</v>
      </c>
      <c r="Y31" s="17">
        <v>0</v>
      </c>
      <c r="Z31" s="11"/>
      <c r="AA31" s="11"/>
      <c r="AB31" s="11"/>
    </row>
    <row r="32" spans="1:28" x14ac:dyDescent="0.3">
      <c r="C32" s="11"/>
      <c r="D32" s="16"/>
      <c r="E32" s="16"/>
      <c r="F32" s="16"/>
      <c r="G32" s="16"/>
      <c r="H32" s="16"/>
      <c r="I32" s="16"/>
    </row>
    <row r="33" spans="1:34" ht="15" thickBot="1" x14ac:dyDescent="0.35">
      <c r="A33" s="9" t="s">
        <v>25</v>
      </c>
      <c r="C33" s="17">
        <f>+C29+C31</f>
        <v>1699915</v>
      </c>
      <c r="D33" s="17">
        <f>+D29+D31</f>
        <v>1691747.9000000004</v>
      </c>
      <c r="E33" s="17">
        <f>+E29+E31</f>
        <v>-8167.0999999998539</v>
      </c>
      <c r="F33" s="18"/>
      <c r="G33" s="17">
        <f t="shared" ref="G33:Y33" si="13">+G29+G31</f>
        <v>293521.78999999998</v>
      </c>
      <c r="H33" s="17">
        <f t="shared" si="13"/>
        <v>338852.14999999997</v>
      </c>
      <c r="I33" s="17">
        <f t="shared" si="13"/>
        <v>45330.36</v>
      </c>
      <c r="K33" s="17">
        <f t="shared" si="13"/>
        <v>1207751</v>
      </c>
      <c r="L33" s="17">
        <f t="shared" si="13"/>
        <v>69720.479999999981</v>
      </c>
      <c r="M33" s="17">
        <f t="shared" si="13"/>
        <v>-1138030.52</v>
      </c>
      <c r="O33" s="17">
        <f t="shared" si="13"/>
        <v>240030</v>
      </c>
      <c r="P33" s="17">
        <f t="shared" si="13"/>
        <v>285408</v>
      </c>
      <c r="Q33" s="17">
        <f t="shared" si="13"/>
        <v>45378</v>
      </c>
      <c r="R33" s="11"/>
      <c r="S33" s="17">
        <f t="shared" si="13"/>
        <v>484000</v>
      </c>
      <c r="T33" s="17">
        <f t="shared" si="13"/>
        <v>-576167</v>
      </c>
      <c r="U33" s="17">
        <f t="shared" si="13"/>
        <v>-1060167</v>
      </c>
      <c r="V33" s="11"/>
      <c r="W33" s="17">
        <f t="shared" si="13"/>
        <v>51290.670767123287</v>
      </c>
      <c r="X33" s="17">
        <f t="shared" si="13"/>
        <v>32076</v>
      </c>
      <c r="Y33" s="17">
        <f t="shared" si="13"/>
        <v>-62690.67076712328</v>
      </c>
      <c r="Z33" s="11"/>
      <c r="AA33" s="11"/>
      <c r="AB33" s="11"/>
      <c r="AE33" s="12">
        <f>+D33-C33</f>
        <v>-8167.0999999996275</v>
      </c>
      <c r="AF33" s="12">
        <f>+H33-G33</f>
        <v>45330.359999999986</v>
      </c>
      <c r="AG33" s="12">
        <f>+L33-K33</f>
        <v>-1138030.52</v>
      </c>
      <c r="AH33" s="12">
        <f>+P33-O33</f>
        <v>45378</v>
      </c>
    </row>
  </sheetData>
  <mergeCells count="30">
    <mergeCell ref="X3:X5"/>
    <mergeCell ref="Y3:Y5"/>
    <mergeCell ref="W6:W8"/>
    <mergeCell ref="X6:X8"/>
    <mergeCell ref="S3:S5"/>
    <mergeCell ref="T3:T5"/>
    <mergeCell ref="U3:U5"/>
    <mergeCell ref="S6:S8"/>
    <mergeCell ref="T6:T8"/>
    <mergeCell ref="W3:W5"/>
    <mergeCell ref="O3:O5"/>
    <mergeCell ref="O6:O8"/>
    <mergeCell ref="P3:P5"/>
    <mergeCell ref="P6:P8"/>
    <mergeCell ref="Q3:Q5"/>
    <mergeCell ref="M3:M5"/>
    <mergeCell ref="G3:G5"/>
    <mergeCell ref="H3:H5"/>
    <mergeCell ref="G6:G8"/>
    <mergeCell ref="H6:H8"/>
    <mergeCell ref="I3:I5"/>
    <mergeCell ref="K3:K5"/>
    <mergeCell ref="K6:K8"/>
    <mergeCell ref="L3:L5"/>
    <mergeCell ref="L6:L8"/>
    <mergeCell ref="E3:E5"/>
    <mergeCell ref="C3:C5"/>
    <mergeCell ref="C6:C8"/>
    <mergeCell ref="D3:D5"/>
    <mergeCell ref="D6:D8"/>
  </mergeCells>
  <pageMargins left="0.7" right="0.7" top="0.75" bottom="0.75" header="0.3" footer="0.3"/>
  <pageSetup scale="8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topLeftCell="B1" workbookViewId="0">
      <selection activeCell="L12" sqref="L12"/>
    </sheetView>
  </sheetViews>
  <sheetFormatPr defaultRowHeight="14.4" x14ac:dyDescent="0.3"/>
  <cols>
    <col min="1" max="1" width="67.109375" customWidth="1"/>
    <col min="3" max="3" width="14.109375" customWidth="1"/>
    <col min="4" max="5" width="12.44140625" customWidth="1"/>
    <col min="7" max="7" width="11.6640625" customWidth="1"/>
    <col min="8" max="8" width="10.6640625" customWidth="1"/>
    <col min="9" max="9" width="11.33203125" customWidth="1"/>
    <col min="11" max="11" width="13.44140625" customWidth="1"/>
    <col min="12" max="12" width="12.6640625" customWidth="1"/>
    <col min="13" max="15" width="12.44140625" customWidth="1"/>
    <col min="16" max="16" width="12" customWidth="1"/>
    <col min="17" max="17" width="11.5546875" customWidth="1"/>
    <col min="22" max="22" width="10" bestFit="1" customWidth="1"/>
  </cols>
  <sheetData>
    <row r="1" spans="1:17" x14ac:dyDescent="0.3">
      <c r="A1" s="19" t="s">
        <v>45</v>
      </c>
    </row>
    <row r="2" spans="1:17" ht="15" thickBot="1" x14ac:dyDescent="0.35">
      <c r="C2" s="20" t="s">
        <v>81</v>
      </c>
      <c r="D2" s="20" t="s">
        <v>82</v>
      </c>
      <c r="E2" s="20" t="s">
        <v>83</v>
      </c>
      <c r="G2" s="20" t="s">
        <v>84</v>
      </c>
      <c r="H2" s="20" t="s">
        <v>85</v>
      </c>
      <c r="I2" s="20" t="s">
        <v>86</v>
      </c>
      <c r="K2" s="20" t="s">
        <v>87</v>
      </c>
      <c r="L2" s="20" t="s">
        <v>88</v>
      </c>
      <c r="M2" s="20" t="s">
        <v>89</v>
      </c>
      <c r="N2" s="20"/>
      <c r="O2" s="20" t="s">
        <v>90</v>
      </c>
      <c r="P2" s="20" t="s">
        <v>91</v>
      </c>
      <c r="Q2" s="20" t="s">
        <v>92</v>
      </c>
    </row>
    <row r="3" spans="1:17" ht="14.4" customHeight="1" x14ac:dyDescent="0.3">
      <c r="C3" s="29" t="s">
        <v>71</v>
      </c>
      <c r="D3" s="29" t="s">
        <v>99</v>
      </c>
      <c r="E3" s="29" t="s">
        <v>26</v>
      </c>
      <c r="G3" s="29" t="s">
        <v>73</v>
      </c>
      <c r="H3" s="29" t="s">
        <v>100</v>
      </c>
      <c r="I3" s="29" t="s">
        <v>26</v>
      </c>
      <c r="K3" s="32" t="s">
        <v>95</v>
      </c>
      <c r="L3" s="35" t="s">
        <v>96</v>
      </c>
      <c r="M3" s="29" t="s">
        <v>26</v>
      </c>
      <c r="N3" s="10"/>
      <c r="O3" s="29" t="s">
        <v>97</v>
      </c>
      <c r="P3" s="35" t="s">
        <v>96</v>
      </c>
      <c r="Q3" s="29" t="s">
        <v>26</v>
      </c>
    </row>
    <row r="4" spans="1:17" ht="14.4" customHeight="1" x14ac:dyDescent="0.3">
      <c r="C4" s="30"/>
      <c r="D4" s="30"/>
      <c r="E4" s="30"/>
      <c r="G4" s="30"/>
      <c r="H4" s="30"/>
      <c r="I4" s="30"/>
      <c r="K4" s="33"/>
      <c r="L4" s="36"/>
      <c r="M4" s="30"/>
      <c r="N4" s="6"/>
      <c r="O4" s="30"/>
      <c r="P4" s="36"/>
      <c r="Q4" s="30"/>
    </row>
    <row r="5" spans="1:17" ht="53.4" customHeight="1" thickBot="1" x14ac:dyDescent="0.35">
      <c r="C5" s="31"/>
      <c r="D5" s="31"/>
      <c r="E5" s="31"/>
      <c r="G5" s="31"/>
      <c r="H5" s="31"/>
      <c r="I5" s="31"/>
      <c r="K5" s="34"/>
      <c r="L5" s="37"/>
      <c r="M5" s="31"/>
      <c r="N5" s="6"/>
      <c r="O5" s="31"/>
      <c r="P5" s="37"/>
      <c r="Q5" s="31"/>
    </row>
    <row r="6" spans="1:17" ht="14.4" customHeight="1" x14ac:dyDescent="0.3">
      <c r="C6" s="29" t="s">
        <v>72</v>
      </c>
      <c r="D6" s="29" t="s">
        <v>20</v>
      </c>
      <c r="E6" s="10"/>
      <c r="G6" s="29" t="s">
        <v>72</v>
      </c>
      <c r="H6" s="29" t="s">
        <v>20</v>
      </c>
      <c r="K6" s="29" t="s">
        <v>72</v>
      </c>
      <c r="L6" s="29" t="s">
        <v>20</v>
      </c>
      <c r="O6" s="29" t="s">
        <v>72</v>
      </c>
      <c r="P6" s="29" t="s">
        <v>20</v>
      </c>
    </row>
    <row r="7" spans="1:17" ht="14.4" customHeight="1" x14ac:dyDescent="0.3">
      <c r="C7" s="30"/>
      <c r="D7" s="30"/>
      <c r="E7" s="6"/>
      <c r="G7" s="30"/>
      <c r="H7" s="30"/>
      <c r="K7" s="30"/>
      <c r="L7" s="30"/>
      <c r="O7" s="30"/>
      <c r="P7" s="30"/>
    </row>
    <row r="8" spans="1:17" ht="15" thickBot="1" x14ac:dyDescent="0.35">
      <c r="C8" s="31"/>
      <c r="D8" s="31"/>
      <c r="E8" s="6"/>
      <c r="G8" s="31"/>
      <c r="H8" s="31"/>
      <c r="K8" s="31"/>
      <c r="L8" s="31"/>
      <c r="O8" s="31"/>
      <c r="P8" s="31"/>
    </row>
    <row r="9" spans="1:17" ht="15" thickBot="1" x14ac:dyDescent="0.35"/>
    <row r="10" spans="1:17" ht="22.95" customHeight="1" x14ac:dyDescent="0.3">
      <c r="A10" s="1" t="s">
        <v>44</v>
      </c>
      <c r="B10" s="13"/>
      <c r="C10" s="16"/>
      <c r="D10" s="16"/>
      <c r="E10" s="16"/>
      <c r="F10" s="16"/>
      <c r="G10" s="16"/>
      <c r="H10" s="16"/>
      <c r="I10" s="16"/>
    </row>
    <row r="11" spans="1:17" x14ac:dyDescent="0.3">
      <c r="A11" s="21" t="s">
        <v>46</v>
      </c>
      <c r="B11" s="22">
        <v>1508</v>
      </c>
      <c r="C11" s="11">
        <v>0</v>
      </c>
      <c r="D11" s="11"/>
      <c r="E11" s="11">
        <f>+D11-C11</f>
        <v>0</v>
      </c>
      <c r="F11" s="16"/>
      <c r="G11" s="11">
        <v>0</v>
      </c>
      <c r="H11" s="11"/>
      <c r="I11" s="11">
        <f>+H11-G11</f>
        <v>0</v>
      </c>
      <c r="K11" s="11">
        <v>0</v>
      </c>
      <c r="L11" s="11"/>
      <c r="M11" s="11">
        <f>+L11-K11</f>
        <v>0</v>
      </c>
      <c r="N11" s="11"/>
      <c r="O11" s="11"/>
      <c r="P11" s="11"/>
      <c r="Q11" s="11">
        <f>+P11-O11</f>
        <v>0</v>
      </c>
    </row>
    <row r="12" spans="1:17" x14ac:dyDescent="0.3">
      <c r="A12" s="21" t="s">
        <v>47</v>
      </c>
      <c r="B12" s="22">
        <v>1508</v>
      </c>
      <c r="C12" s="11">
        <v>0</v>
      </c>
      <c r="D12" s="11"/>
      <c r="E12" s="11">
        <f>+D12-C12</f>
        <v>0</v>
      </c>
      <c r="F12" s="16"/>
      <c r="G12" s="11">
        <v>0</v>
      </c>
      <c r="H12" s="11"/>
      <c r="I12" s="11">
        <f t="shared" ref="I12:I31" si="0">+H12-G12</f>
        <v>0</v>
      </c>
      <c r="K12" s="11">
        <v>0</v>
      </c>
      <c r="L12" s="11"/>
      <c r="M12" s="11">
        <f t="shared" ref="M12:M31" si="1">+L12-K12</f>
        <v>0</v>
      </c>
      <c r="N12" s="11"/>
      <c r="O12" s="11"/>
      <c r="P12" s="11"/>
      <c r="Q12" s="11">
        <f t="shared" ref="Q12:Q31" si="2">+P12-O12</f>
        <v>0</v>
      </c>
    </row>
    <row r="13" spans="1:17" x14ac:dyDescent="0.3">
      <c r="A13" s="21" t="s">
        <v>48</v>
      </c>
      <c r="B13" s="22">
        <v>1508</v>
      </c>
      <c r="C13" s="11">
        <v>37578</v>
      </c>
      <c r="D13" s="11">
        <v>37578.44</v>
      </c>
      <c r="E13" s="11">
        <f t="shared" ref="E13:E31" si="3">+D13-C13</f>
        <v>0.44000000000232831</v>
      </c>
      <c r="F13" s="16"/>
      <c r="G13" s="11">
        <v>499</v>
      </c>
      <c r="H13" s="11">
        <v>498.46000000000004</v>
      </c>
      <c r="I13" s="11">
        <f t="shared" si="0"/>
        <v>-0.53999999999996362</v>
      </c>
      <c r="K13" s="11">
        <v>37578</v>
      </c>
      <c r="L13" s="11">
        <v>37578</v>
      </c>
      <c r="M13" s="11">
        <f t="shared" si="1"/>
        <v>0</v>
      </c>
      <c r="N13" s="11"/>
      <c r="O13" s="11">
        <v>1235.5322000000001</v>
      </c>
      <c r="P13" s="11">
        <v>1234</v>
      </c>
      <c r="Q13" s="11">
        <f t="shared" si="2"/>
        <v>-1.5322000000001026</v>
      </c>
    </row>
    <row r="14" spans="1:17" x14ac:dyDescent="0.3">
      <c r="A14" s="21" t="s">
        <v>49</v>
      </c>
      <c r="B14" s="22">
        <v>1508</v>
      </c>
      <c r="C14" s="11">
        <v>16943</v>
      </c>
      <c r="D14" s="11">
        <v>16943.14</v>
      </c>
      <c r="E14" s="11">
        <f t="shared" si="3"/>
        <v>0.13999999999941792</v>
      </c>
      <c r="F14" s="16"/>
      <c r="G14" s="11">
        <v>386</v>
      </c>
      <c r="H14" s="11">
        <v>386.09</v>
      </c>
      <c r="I14" s="11">
        <f t="shared" si="0"/>
        <v>8.9999999999974989E-2</v>
      </c>
      <c r="K14" s="11">
        <v>16943</v>
      </c>
      <c r="L14" s="11">
        <v>16943.14</v>
      </c>
      <c r="M14" s="11">
        <f t="shared" si="1"/>
        <v>0.13999999999941792</v>
      </c>
      <c r="N14" s="11"/>
      <c r="O14" s="11">
        <v>718.08069999999998</v>
      </c>
      <c r="P14" s="11">
        <v>717</v>
      </c>
      <c r="Q14" s="11">
        <f t="shared" si="2"/>
        <v>-1.0806999999999789</v>
      </c>
    </row>
    <row r="15" spans="1:17" ht="30.6" x14ac:dyDescent="0.3">
      <c r="A15" s="23" t="s">
        <v>69</v>
      </c>
      <c r="B15" s="22">
        <v>1508</v>
      </c>
      <c r="C15" s="11">
        <v>0</v>
      </c>
      <c r="D15" s="11"/>
      <c r="E15" s="11">
        <f t="shared" si="3"/>
        <v>0</v>
      </c>
      <c r="F15" s="16"/>
      <c r="G15" s="11">
        <v>0</v>
      </c>
      <c r="H15" s="11"/>
      <c r="I15" s="11">
        <f t="shared" si="0"/>
        <v>0</v>
      </c>
      <c r="K15" s="11">
        <v>0</v>
      </c>
      <c r="L15" s="11"/>
      <c r="M15" s="11">
        <f t="shared" si="1"/>
        <v>0</v>
      </c>
      <c r="N15" s="11"/>
      <c r="O15" s="11"/>
      <c r="P15" s="11"/>
      <c r="Q15" s="11">
        <f t="shared" si="2"/>
        <v>0</v>
      </c>
    </row>
    <row r="16" spans="1:17" ht="28.2" x14ac:dyDescent="0.3">
      <c r="A16" s="23" t="s">
        <v>50</v>
      </c>
      <c r="B16" s="22">
        <v>1508</v>
      </c>
      <c r="C16" s="11">
        <v>0</v>
      </c>
      <c r="D16" s="11"/>
      <c r="E16" s="11">
        <f t="shared" si="3"/>
        <v>0</v>
      </c>
      <c r="F16" s="16"/>
      <c r="G16" s="11">
        <v>0</v>
      </c>
      <c r="H16" s="11"/>
      <c r="I16" s="11">
        <f t="shared" si="0"/>
        <v>0</v>
      </c>
      <c r="K16" s="11">
        <v>0</v>
      </c>
      <c r="L16" s="11"/>
      <c r="M16" s="11">
        <f t="shared" si="1"/>
        <v>0</v>
      </c>
      <c r="N16" s="11"/>
      <c r="O16" s="11"/>
      <c r="P16" s="11"/>
      <c r="Q16" s="11">
        <f t="shared" si="2"/>
        <v>0</v>
      </c>
    </row>
    <row r="17" spans="1:17" ht="16.8" x14ac:dyDescent="0.3">
      <c r="A17" s="21" t="s">
        <v>70</v>
      </c>
      <c r="B17" s="22">
        <v>1508</v>
      </c>
      <c r="C17" s="11">
        <v>0</v>
      </c>
      <c r="D17" s="11"/>
      <c r="E17" s="11">
        <f t="shared" si="3"/>
        <v>0</v>
      </c>
      <c r="F17" s="16"/>
      <c r="G17" s="11">
        <v>0</v>
      </c>
      <c r="H17" s="11"/>
      <c r="I17" s="11">
        <f t="shared" si="0"/>
        <v>0</v>
      </c>
      <c r="K17" s="11">
        <v>0</v>
      </c>
      <c r="L17" s="11"/>
      <c r="M17" s="11">
        <f t="shared" si="1"/>
        <v>0</v>
      </c>
      <c r="N17" s="11"/>
      <c r="O17" s="11"/>
      <c r="P17" s="11"/>
      <c r="Q17" s="11">
        <f t="shared" si="2"/>
        <v>0</v>
      </c>
    </row>
    <row r="18" spans="1:17" x14ac:dyDescent="0.3">
      <c r="A18" s="21" t="s">
        <v>51</v>
      </c>
      <c r="B18" s="22">
        <v>1518</v>
      </c>
      <c r="C18" s="11">
        <v>-80068</v>
      </c>
      <c r="D18" s="11">
        <v>-80067.89</v>
      </c>
      <c r="E18" s="11">
        <f t="shared" si="3"/>
        <v>0.11000000000058208</v>
      </c>
      <c r="F18" s="16"/>
      <c r="G18" s="11">
        <v>-2103</v>
      </c>
      <c r="H18" s="11">
        <v>-2103.46</v>
      </c>
      <c r="I18" s="11">
        <f t="shared" si="0"/>
        <v>-0.46000000000003638</v>
      </c>
      <c r="K18" s="11">
        <v>-80068</v>
      </c>
      <c r="L18" s="11">
        <v>-80067.89</v>
      </c>
      <c r="M18" s="11">
        <f t="shared" si="1"/>
        <v>0.11000000000058208</v>
      </c>
      <c r="N18" s="11"/>
      <c r="O18" s="11">
        <v>-3672</v>
      </c>
      <c r="P18" s="11">
        <v>-3672</v>
      </c>
      <c r="Q18" s="11">
        <f t="shared" si="2"/>
        <v>0</v>
      </c>
    </row>
    <row r="19" spans="1:17" x14ac:dyDescent="0.3">
      <c r="A19" s="21" t="s">
        <v>52</v>
      </c>
      <c r="B19" s="22">
        <v>1525</v>
      </c>
      <c r="C19" s="11">
        <v>0</v>
      </c>
      <c r="D19" s="11"/>
      <c r="E19" s="11">
        <f t="shared" si="3"/>
        <v>0</v>
      </c>
      <c r="F19" s="16"/>
      <c r="G19" s="11">
        <v>0</v>
      </c>
      <c r="H19" s="11"/>
      <c r="I19" s="11">
        <f t="shared" si="0"/>
        <v>0</v>
      </c>
      <c r="K19" s="11">
        <v>0</v>
      </c>
      <c r="L19" s="11"/>
      <c r="M19" s="11">
        <f t="shared" si="1"/>
        <v>0</v>
      </c>
      <c r="N19" s="11"/>
      <c r="O19" s="11"/>
      <c r="P19" s="11"/>
      <c r="Q19" s="11">
        <f t="shared" si="2"/>
        <v>0</v>
      </c>
    </row>
    <row r="20" spans="1:17" x14ac:dyDescent="0.3">
      <c r="A20" s="21" t="s">
        <v>53</v>
      </c>
      <c r="B20" s="22">
        <v>1531</v>
      </c>
      <c r="C20" s="11">
        <v>0</v>
      </c>
      <c r="D20" s="11"/>
      <c r="E20" s="11">
        <f t="shared" si="3"/>
        <v>0</v>
      </c>
      <c r="F20" s="16"/>
      <c r="G20" s="11">
        <v>0</v>
      </c>
      <c r="H20" s="11"/>
      <c r="I20" s="11">
        <f t="shared" si="0"/>
        <v>0</v>
      </c>
      <c r="K20" s="11">
        <v>0</v>
      </c>
      <c r="L20" s="11"/>
      <c r="M20" s="11">
        <f t="shared" si="1"/>
        <v>0</v>
      </c>
      <c r="N20" s="11"/>
      <c r="O20" s="11"/>
      <c r="P20" s="11"/>
      <c r="Q20" s="11">
        <f t="shared" si="2"/>
        <v>0</v>
      </c>
    </row>
    <row r="21" spans="1:17" x14ac:dyDescent="0.3">
      <c r="A21" s="21" t="s">
        <v>54</v>
      </c>
      <c r="B21" s="22">
        <v>1532</v>
      </c>
      <c r="C21" s="11">
        <v>653</v>
      </c>
      <c r="D21" s="11">
        <v>652.29</v>
      </c>
      <c r="E21" s="11">
        <f t="shared" si="3"/>
        <v>-0.71000000000003638</v>
      </c>
      <c r="F21" s="16"/>
      <c r="G21" s="11">
        <v>13</v>
      </c>
      <c r="H21" s="11">
        <v>14.120000000000001</v>
      </c>
      <c r="I21" s="11">
        <f t="shared" si="0"/>
        <v>1.120000000000001</v>
      </c>
      <c r="K21" s="11">
        <v>653</v>
      </c>
      <c r="L21" s="11">
        <v>652.29</v>
      </c>
      <c r="M21" s="11">
        <f t="shared" si="1"/>
        <v>-0.71000000000003638</v>
      </c>
      <c r="N21" s="11"/>
      <c r="O21" s="11">
        <v>26</v>
      </c>
      <c r="P21" s="11">
        <v>27</v>
      </c>
      <c r="Q21" s="11">
        <f t="shared" si="2"/>
        <v>1</v>
      </c>
    </row>
    <row r="22" spans="1:17" x14ac:dyDescent="0.3">
      <c r="A22" s="24" t="s">
        <v>55</v>
      </c>
      <c r="B22" s="22">
        <v>1533</v>
      </c>
      <c r="C22" s="11">
        <v>0</v>
      </c>
      <c r="D22" s="11"/>
      <c r="E22" s="11">
        <f t="shared" si="3"/>
        <v>0</v>
      </c>
      <c r="F22" s="16"/>
      <c r="G22" s="11">
        <v>0</v>
      </c>
      <c r="H22" s="11"/>
      <c r="I22" s="11">
        <f t="shared" si="0"/>
        <v>0</v>
      </c>
      <c r="K22" s="11">
        <v>0</v>
      </c>
      <c r="L22" s="11"/>
      <c r="M22" s="11">
        <f t="shared" si="1"/>
        <v>0</v>
      </c>
      <c r="N22" s="11"/>
      <c r="O22" s="11"/>
      <c r="P22" s="11"/>
      <c r="Q22" s="11">
        <f t="shared" si="2"/>
        <v>0</v>
      </c>
    </row>
    <row r="23" spans="1:17" x14ac:dyDescent="0.3">
      <c r="A23" s="21" t="s">
        <v>56</v>
      </c>
      <c r="B23" s="22">
        <v>1534</v>
      </c>
      <c r="C23" s="11">
        <v>0</v>
      </c>
      <c r="D23" s="11"/>
      <c r="E23" s="11">
        <f t="shared" si="3"/>
        <v>0</v>
      </c>
      <c r="F23" s="16"/>
      <c r="G23" s="11">
        <v>0</v>
      </c>
      <c r="H23" s="11"/>
      <c r="I23" s="11">
        <f t="shared" si="0"/>
        <v>0</v>
      </c>
      <c r="K23" s="11">
        <v>0</v>
      </c>
      <c r="L23" s="11"/>
      <c r="M23" s="11">
        <f t="shared" si="1"/>
        <v>0</v>
      </c>
      <c r="N23" s="11"/>
      <c r="O23" s="11"/>
      <c r="P23" s="11"/>
      <c r="Q23" s="11">
        <f t="shared" si="2"/>
        <v>0</v>
      </c>
    </row>
    <row r="24" spans="1:17" x14ac:dyDescent="0.3">
      <c r="A24" s="21" t="s">
        <v>57</v>
      </c>
      <c r="B24" s="22">
        <v>1535</v>
      </c>
      <c r="C24" s="11">
        <v>0</v>
      </c>
      <c r="D24" s="11"/>
      <c r="E24" s="11">
        <f t="shared" si="3"/>
        <v>0</v>
      </c>
      <c r="F24" s="16"/>
      <c r="G24" s="11">
        <v>0</v>
      </c>
      <c r="H24" s="11"/>
      <c r="I24" s="11">
        <f t="shared" si="0"/>
        <v>0</v>
      </c>
      <c r="K24" s="11">
        <v>0</v>
      </c>
      <c r="L24" s="11"/>
      <c r="M24" s="11">
        <f t="shared" si="1"/>
        <v>0</v>
      </c>
      <c r="N24" s="11"/>
      <c r="O24" s="11"/>
      <c r="P24" s="11"/>
      <c r="Q24" s="11">
        <f t="shared" si="2"/>
        <v>0</v>
      </c>
    </row>
    <row r="25" spans="1:17" x14ac:dyDescent="0.3">
      <c r="A25" s="21" t="s">
        <v>58</v>
      </c>
      <c r="B25" s="22">
        <v>1536</v>
      </c>
      <c r="C25" s="11">
        <v>0</v>
      </c>
      <c r="D25" s="11"/>
      <c r="E25" s="11">
        <f t="shared" si="3"/>
        <v>0</v>
      </c>
      <c r="F25" s="16"/>
      <c r="G25" s="11">
        <v>0</v>
      </c>
      <c r="H25" s="11"/>
      <c r="I25" s="11">
        <f t="shared" si="0"/>
        <v>0</v>
      </c>
      <c r="K25" s="11">
        <v>0</v>
      </c>
      <c r="L25" s="11"/>
      <c r="M25" s="11">
        <f t="shared" si="1"/>
        <v>0</v>
      </c>
      <c r="N25" s="11"/>
      <c r="O25" s="11"/>
      <c r="P25" s="11"/>
      <c r="Q25" s="11">
        <f t="shared" si="2"/>
        <v>0</v>
      </c>
    </row>
    <row r="26" spans="1:17" x14ac:dyDescent="0.3">
      <c r="A26" s="21" t="s">
        <v>59</v>
      </c>
      <c r="B26" s="22">
        <v>1548</v>
      </c>
      <c r="C26" s="11">
        <v>124932</v>
      </c>
      <c r="D26" s="11">
        <v>124931.84</v>
      </c>
      <c r="E26" s="11">
        <f t="shared" si="3"/>
        <v>-0.16000000000349246</v>
      </c>
      <c r="F26" s="16"/>
      <c r="G26" s="11">
        <v>2561</v>
      </c>
      <c r="H26" s="11">
        <v>2560.9499999999998</v>
      </c>
      <c r="I26" s="11">
        <f t="shared" si="0"/>
        <v>-5.0000000000181899E-2</v>
      </c>
      <c r="K26" s="11">
        <v>124932</v>
      </c>
      <c r="L26" s="11">
        <v>124931.84</v>
      </c>
      <c r="M26" s="11">
        <f t="shared" si="1"/>
        <v>-0.16000000000349246</v>
      </c>
      <c r="N26" s="11"/>
      <c r="O26" s="11">
        <v>5010</v>
      </c>
      <c r="P26" s="11">
        <v>5010</v>
      </c>
      <c r="Q26" s="11">
        <f t="shared" si="2"/>
        <v>0</v>
      </c>
    </row>
    <row r="27" spans="1:17" x14ac:dyDescent="0.3">
      <c r="A27" s="21" t="s">
        <v>60</v>
      </c>
      <c r="B27" s="22">
        <v>1567</v>
      </c>
      <c r="C27" s="11">
        <v>0</v>
      </c>
      <c r="D27" s="11"/>
      <c r="E27" s="11">
        <f t="shared" si="3"/>
        <v>0</v>
      </c>
      <c r="F27" s="16"/>
      <c r="G27" s="11">
        <v>0</v>
      </c>
      <c r="H27" s="11"/>
      <c r="I27" s="11">
        <f t="shared" si="0"/>
        <v>0</v>
      </c>
      <c r="K27" s="11">
        <v>0</v>
      </c>
      <c r="L27" s="11"/>
      <c r="M27" s="11">
        <f t="shared" si="1"/>
        <v>0</v>
      </c>
      <c r="N27" s="11"/>
      <c r="O27" s="11"/>
      <c r="P27" s="11"/>
      <c r="Q27" s="11">
        <f t="shared" si="2"/>
        <v>0</v>
      </c>
    </row>
    <row r="28" spans="1:17" x14ac:dyDescent="0.3">
      <c r="A28" s="21" t="s">
        <v>61</v>
      </c>
      <c r="B28" s="22">
        <v>1572</v>
      </c>
      <c r="C28" s="11">
        <v>0</v>
      </c>
      <c r="D28" s="11"/>
      <c r="E28" s="11">
        <f t="shared" si="3"/>
        <v>0</v>
      </c>
      <c r="F28" s="16"/>
      <c r="G28" s="11">
        <v>0</v>
      </c>
      <c r="H28" s="11"/>
      <c r="I28" s="11">
        <f t="shared" si="0"/>
        <v>0</v>
      </c>
      <c r="K28" s="11">
        <v>0</v>
      </c>
      <c r="L28" s="11"/>
      <c r="M28" s="11">
        <f t="shared" si="1"/>
        <v>0</v>
      </c>
      <c r="N28" s="11"/>
      <c r="O28" s="11"/>
      <c r="P28" s="11"/>
      <c r="Q28" s="11">
        <f t="shared" si="2"/>
        <v>0</v>
      </c>
    </row>
    <row r="29" spans="1:17" x14ac:dyDescent="0.3">
      <c r="A29" s="21" t="s">
        <v>62</v>
      </c>
      <c r="B29" s="22">
        <v>1574</v>
      </c>
      <c r="C29" s="11">
        <v>0</v>
      </c>
      <c r="D29" s="11"/>
      <c r="E29" s="11">
        <f t="shared" si="3"/>
        <v>0</v>
      </c>
      <c r="F29" s="16"/>
      <c r="G29" s="11">
        <v>0</v>
      </c>
      <c r="H29" s="11"/>
      <c r="I29" s="11">
        <f t="shared" si="0"/>
        <v>0</v>
      </c>
      <c r="K29" s="11">
        <v>0</v>
      </c>
      <c r="L29" s="11"/>
      <c r="M29" s="11">
        <f t="shared" si="1"/>
        <v>0</v>
      </c>
      <c r="N29" s="11"/>
      <c r="O29" s="11"/>
      <c r="P29" s="11"/>
      <c r="Q29" s="11">
        <f t="shared" si="2"/>
        <v>0</v>
      </c>
    </row>
    <row r="30" spans="1:17" x14ac:dyDescent="0.3">
      <c r="A30" s="24" t="s">
        <v>63</v>
      </c>
      <c r="B30" s="22">
        <v>1582</v>
      </c>
      <c r="C30" s="11">
        <v>29</v>
      </c>
      <c r="D30" s="11">
        <v>29.55</v>
      </c>
      <c r="E30" s="11">
        <f t="shared" si="3"/>
        <v>0.55000000000000071</v>
      </c>
      <c r="F30" s="16"/>
      <c r="G30" s="11">
        <v>-8805</v>
      </c>
      <c r="H30" s="11">
        <v>-8805.77</v>
      </c>
      <c r="I30" s="11">
        <f t="shared" si="0"/>
        <v>-0.77000000000043656</v>
      </c>
      <c r="K30" s="11">
        <v>29</v>
      </c>
      <c r="L30" s="11">
        <v>29.55</v>
      </c>
      <c r="M30" s="11">
        <f t="shared" si="1"/>
        <v>0.55000000000000071</v>
      </c>
      <c r="N30" s="11"/>
      <c r="O30" s="11">
        <v>-8796</v>
      </c>
      <c r="P30" s="11">
        <v>-8797.2999999999993</v>
      </c>
      <c r="Q30" s="11">
        <f t="shared" si="2"/>
        <v>-1.2999999999992724</v>
      </c>
    </row>
    <row r="31" spans="1:17" x14ac:dyDescent="0.3">
      <c r="A31" s="25" t="s">
        <v>64</v>
      </c>
      <c r="B31" s="14">
        <v>2425</v>
      </c>
      <c r="C31" s="17">
        <v>0</v>
      </c>
      <c r="D31" s="17"/>
      <c r="E31" s="17">
        <f t="shared" si="3"/>
        <v>0</v>
      </c>
      <c r="F31" s="16"/>
      <c r="G31" s="17">
        <v>0</v>
      </c>
      <c r="H31" s="17"/>
      <c r="I31" s="17">
        <f t="shared" si="0"/>
        <v>0</v>
      </c>
      <c r="K31" s="17">
        <v>0</v>
      </c>
      <c r="L31" s="17"/>
      <c r="M31" s="17">
        <f t="shared" si="1"/>
        <v>0</v>
      </c>
      <c r="N31" s="11"/>
      <c r="O31" s="17">
        <v>0</v>
      </c>
      <c r="P31" s="17"/>
      <c r="Q31" s="17">
        <f t="shared" si="2"/>
        <v>0</v>
      </c>
    </row>
    <row r="32" spans="1:17" x14ac:dyDescent="0.3">
      <c r="A32" s="25"/>
      <c r="B32" s="25"/>
      <c r="C32" s="11"/>
      <c r="D32" s="11"/>
      <c r="E32" s="11"/>
      <c r="F32" s="16"/>
      <c r="G32" s="11"/>
      <c r="H32" s="11"/>
      <c r="I32" s="11"/>
      <c r="K32" s="11"/>
      <c r="L32" s="11"/>
      <c r="M32" s="11"/>
      <c r="N32" s="11"/>
      <c r="O32" s="11"/>
      <c r="P32" s="11"/>
      <c r="Q32" s="11"/>
    </row>
    <row r="33" spans="1:17" x14ac:dyDescent="0.3">
      <c r="A33" s="26" t="s">
        <v>65</v>
      </c>
      <c r="B33" s="25"/>
      <c r="C33" s="11">
        <f>SUM(C11:C31)</f>
        <v>100067</v>
      </c>
      <c r="D33" s="11">
        <f t="shared" ref="D33:E33" si="4">SUM(D11:D31)</f>
        <v>100067.37000000001</v>
      </c>
      <c r="E33" s="11">
        <f t="shared" si="4"/>
        <v>0.36999999999880018</v>
      </c>
      <c r="F33" s="16"/>
      <c r="G33" s="11">
        <f>SUM(G11:G31)</f>
        <v>-7449</v>
      </c>
      <c r="H33" s="11">
        <f t="shared" ref="H33:I33" si="5">SUM(H11:H31)</f>
        <v>-7449.6100000000006</v>
      </c>
      <c r="I33" s="11">
        <f t="shared" si="5"/>
        <v>-0.61000000000064247</v>
      </c>
      <c r="K33" s="11">
        <f>SUM(K11:K31)</f>
        <v>100067</v>
      </c>
      <c r="L33" s="11">
        <f t="shared" ref="L33:M33" si="6">SUM(L11:L31)</f>
        <v>100066.93000000001</v>
      </c>
      <c r="M33" s="11">
        <f t="shared" si="6"/>
        <v>-7.0000000003528129E-2</v>
      </c>
      <c r="N33" s="11"/>
      <c r="O33" s="11">
        <f>SUM(O11:O31)</f>
        <v>-5478.3870999999999</v>
      </c>
      <c r="P33" s="11">
        <f t="shared" ref="P33:Q33" si="7">SUM(P11:P31)</f>
        <v>-5481.2999999999993</v>
      </c>
      <c r="Q33" s="11">
        <f t="shared" si="7"/>
        <v>-2.9128999999993539</v>
      </c>
    </row>
    <row r="34" spans="1:17" x14ac:dyDescent="0.3">
      <c r="A34" s="25"/>
      <c r="B34" s="25"/>
      <c r="C34" s="11"/>
      <c r="D34" s="11"/>
      <c r="E34" s="11"/>
      <c r="F34" s="16"/>
      <c r="G34" s="11"/>
      <c r="H34" s="11"/>
      <c r="I34" s="11"/>
      <c r="K34" s="11"/>
      <c r="L34" s="11"/>
      <c r="M34" s="11"/>
      <c r="N34" s="11"/>
      <c r="O34" s="11">
        <v>0</v>
      </c>
      <c r="P34" s="11">
        <v>0</v>
      </c>
      <c r="Q34" s="11"/>
    </row>
    <row r="35" spans="1:17" x14ac:dyDescent="0.3">
      <c r="A35" s="25" t="s">
        <v>66</v>
      </c>
      <c r="B35" s="22">
        <v>1562</v>
      </c>
      <c r="C35" s="11">
        <v>0</v>
      </c>
      <c r="D35" s="11">
        <v>0</v>
      </c>
      <c r="E35" s="11">
        <f t="shared" ref="E35:E39" si="8">+D35-C35</f>
        <v>0</v>
      </c>
      <c r="F35" s="16"/>
      <c r="G35" s="11">
        <v>0</v>
      </c>
      <c r="H35" s="11">
        <v>0</v>
      </c>
      <c r="I35" s="11">
        <f t="shared" ref="I35:I39" si="9">+H35-G35</f>
        <v>0</v>
      </c>
      <c r="K35" s="11">
        <v>0</v>
      </c>
      <c r="L35" s="11">
        <v>0</v>
      </c>
      <c r="M35" s="11">
        <f t="shared" ref="M35:M39" si="10">+L35-K35</f>
        <v>0</v>
      </c>
      <c r="N35" s="11"/>
      <c r="O35" s="11">
        <v>0</v>
      </c>
      <c r="P35" s="11">
        <v>0</v>
      </c>
      <c r="Q35" s="11">
        <f t="shared" ref="Q35:Q39" si="11">+P35-O35</f>
        <v>0</v>
      </c>
    </row>
    <row r="36" spans="1:17" ht="27.6" x14ac:dyDescent="0.3">
      <c r="A36" s="27" t="s">
        <v>67</v>
      </c>
      <c r="B36" s="28">
        <v>1592</v>
      </c>
      <c r="C36" s="11">
        <v>0</v>
      </c>
      <c r="D36" s="11">
        <v>0</v>
      </c>
      <c r="E36" s="11">
        <f t="shared" si="8"/>
        <v>0</v>
      </c>
      <c r="F36" s="16"/>
      <c r="G36" s="11">
        <v>0</v>
      </c>
      <c r="H36" s="11">
        <v>0</v>
      </c>
      <c r="I36" s="11">
        <f t="shared" si="9"/>
        <v>0</v>
      </c>
      <c r="K36" s="11">
        <v>0</v>
      </c>
      <c r="L36" s="11">
        <v>0</v>
      </c>
      <c r="M36" s="11">
        <f t="shared" si="10"/>
        <v>0</v>
      </c>
      <c r="N36" s="11"/>
      <c r="O36" s="11">
        <v>0</v>
      </c>
      <c r="P36" s="11">
        <v>0</v>
      </c>
      <c r="Q36" s="11">
        <f t="shared" si="11"/>
        <v>0</v>
      </c>
    </row>
    <row r="37" spans="1:17" ht="27.6" x14ac:dyDescent="0.3">
      <c r="A37" s="27" t="s">
        <v>68</v>
      </c>
      <c r="B37" s="28">
        <v>1592</v>
      </c>
      <c r="C37" s="17">
        <v>-44250</v>
      </c>
      <c r="D37" s="17">
        <v>0</v>
      </c>
      <c r="E37" s="17">
        <f t="shared" si="8"/>
        <v>44250</v>
      </c>
      <c r="F37" s="16"/>
      <c r="G37" s="17">
        <v>-451.71499999999997</v>
      </c>
      <c r="H37" s="17">
        <v>0</v>
      </c>
      <c r="I37" s="17">
        <f t="shared" si="9"/>
        <v>451.71499999999997</v>
      </c>
      <c r="K37" s="17">
        <v>-44250</v>
      </c>
      <c r="L37" s="17">
        <v>0</v>
      </c>
      <c r="M37" s="17">
        <f t="shared" si="10"/>
        <v>44250</v>
      </c>
      <c r="N37" s="11"/>
      <c r="O37" s="17">
        <v>-452</v>
      </c>
      <c r="P37" s="17">
        <v>0</v>
      </c>
      <c r="Q37" s="17">
        <f t="shared" si="11"/>
        <v>452</v>
      </c>
    </row>
    <row r="38" spans="1:17" x14ac:dyDescent="0.3">
      <c r="A38" s="25"/>
      <c r="B38" s="25"/>
      <c r="C38" s="11"/>
      <c r="D38" s="11"/>
      <c r="E38" s="11">
        <f t="shared" si="8"/>
        <v>0</v>
      </c>
      <c r="F38" s="16"/>
      <c r="G38" s="11"/>
      <c r="H38" s="11"/>
      <c r="I38" s="11">
        <f t="shared" si="9"/>
        <v>0</v>
      </c>
      <c r="K38" s="11"/>
      <c r="L38" s="11"/>
      <c r="M38" s="11">
        <f t="shared" si="10"/>
        <v>0</v>
      </c>
      <c r="N38" s="11"/>
      <c r="O38" s="11"/>
      <c r="P38" s="11"/>
      <c r="Q38" s="11">
        <f t="shared" si="11"/>
        <v>0</v>
      </c>
    </row>
    <row r="39" spans="1:17" x14ac:dyDescent="0.3">
      <c r="A39" s="26" t="s">
        <v>98</v>
      </c>
      <c r="B39" s="25"/>
      <c r="C39" s="17">
        <f>+C33+C35+C36+C37</f>
        <v>55817</v>
      </c>
      <c r="D39" s="17">
        <f>+D33+D35+D36+D37</f>
        <v>100067.37000000001</v>
      </c>
      <c r="E39" s="17">
        <f t="shared" si="8"/>
        <v>44250.37000000001</v>
      </c>
      <c r="F39" s="16"/>
      <c r="G39" s="17">
        <f>+G33+G35+G36+G37</f>
        <v>-7900.7150000000001</v>
      </c>
      <c r="H39" s="17">
        <f>+H33+H35+H36+H37</f>
        <v>-7449.6100000000006</v>
      </c>
      <c r="I39" s="17">
        <f t="shared" si="9"/>
        <v>451.10499999999956</v>
      </c>
      <c r="K39" s="17">
        <f>+K33+K35+K36+K37</f>
        <v>55817</v>
      </c>
      <c r="L39" s="17">
        <f>+L33+L35+L36+L37</f>
        <v>100066.93000000001</v>
      </c>
      <c r="M39" s="17">
        <f t="shared" si="10"/>
        <v>44249.930000000008</v>
      </c>
      <c r="N39" s="11"/>
      <c r="O39" s="17">
        <f>+O33+O35+O36+O37</f>
        <v>-5930.3870999999999</v>
      </c>
      <c r="P39" s="17">
        <f>+P33+P35+P36+P37</f>
        <v>-5481.2999999999993</v>
      </c>
      <c r="Q39" s="17">
        <f t="shared" si="11"/>
        <v>449.08710000000065</v>
      </c>
    </row>
    <row r="40" spans="1:17" x14ac:dyDescent="0.3">
      <c r="C40" s="11"/>
      <c r="D40" s="16"/>
      <c r="E40" s="16"/>
      <c r="F40" s="16"/>
      <c r="G40" s="16"/>
      <c r="H40" s="16"/>
      <c r="I40" s="16"/>
    </row>
    <row r="41" spans="1:17" x14ac:dyDescent="0.3">
      <c r="C41" s="11"/>
      <c r="D41" s="16"/>
      <c r="E41" s="16"/>
      <c r="F41" s="16"/>
      <c r="G41" s="16"/>
      <c r="H41" s="16"/>
      <c r="I41" s="16"/>
    </row>
  </sheetData>
  <mergeCells count="20">
    <mergeCell ref="O6:O8"/>
    <mergeCell ref="P6:P8"/>
    <mergeCell ref="C6:C8"/>
    <mergeCell ref="D6:D8"/>
    <mergeCell ref="G6:G8"/>
    <mergeCell ref="H6:H8"/>
    <mergeCell ref="K6:K8"/>
    <mergeCell ref="L6:L8"/>
    <mergeCell ref="Q3:Q5"/>
    <mergeCell ref="C3:C5"/>
    <mergeCell ref="D3:D5"/>
    <mergeCell ref="E3:E5"/>
    <mergeCell ref="G3:G5"/>
    <mergeCell ref="H3:H5"/>
    <mergeCell ref="I3:I5"/>
    <mergeCell ref="K3:K5"/>
    <mergeCell ref="L3:L5"/>
    <mergeCell ref="M3:M5"/>
    <mergeCell ref="O3:O5"/>
    <mergeCell ref="P3:P5"/>
  </mergeCells>
  <pageMargins left="0.7" right="0.7" top="0.75" bottom="0.75" header="0.3" footer="0.3"/>
  <pageSetup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Group 1</vt:lpstr>
      <vt:lpstr>Group 2</vt:lpstr>
      <vt:lpstr>'Group 1'!Print_Area</vt:lpstr>
      <vt:lpstr>'Group 2'!Print_Area</vt:lpstr>
      <vt:lpstr>'Group 1'!Print_Titles</vt:lpstr>
      <vt:lpstr>'Group 2'!Print_Titles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O'Connell</dc:creator>
  <cp:lastModifiedBy>Fiona O'Connell</cp:lastModifiedBy>
  <cp:lastPrinted>2018-02-12T21:45:35Z</cp:lastPrinted>
  <dcterms:created xsi:type="dcterms:W3CDTF">2018-02-12T20:10:02Z</dcterms:created>
  <dcterms:modified xsi:type="dcterms:W3CDTF">2018-02-16T21:30:55Z</dcterms:modified>
</cp:coreProperties>
</file>