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jstaubin\Desktop\Research Files\2018-03-14 - Halton Hills Hydro - Proceeding - R King\02 - Reply Submission\"/>
    </mc:Choice>
  </mc:AlternateContent>
  <xr:revisionPtr revIDLastSave="0" documentId="10_ncr:100000_{DBAD9688-5AFF-473A-95C2-BAD4B0C7FBB7}" xr6:coauthVersionLast="31" xr6:coauthVersionMax="31" xr10:uidLastSave="{00000000-0000-0000-0000-000000000000}"/>
  <bookViews>
    <workbookView xWindow="480" yWindow="105" windowWidth="20115" windowHeight="11565" tabRatio="712" xr2:uid="{00000000-000D-0000-FFFF-FFFF00000000}"/>
  </bookViews>
  <sheets>
    <sheet name="Summary" sheetId="9" r:id="rId1"/>
    <sheet name="1611" sheetId="5" r:id="rId2"/>
    <sheet name="1820" sheetId="2" r:id="rId3"/>
    <sheet name="1830" sheetId="7" r:id="rId4"/>
    <sheet name="1835" sheetId="8" r:id="rId5"/>
    <sheet name="1840" sheetId="3" r:id="rId6"/>
    <sheet name="1845" sheetId="10" r:id="rId7"/>
    <sheet name="1850" sheetId="11" r:id="rId8"/>
    <sheet name="1855" sheetId="12" r:id="rId9"/>
    <sheet name="1860" sheetId="14" r:id="rId10"/>
    <sheet name="1908" sheetId="4" r:id="rId11"/>
    <sheet name="1915" sheetId="6" r:id="rId12"/>
    <sheet name="1920" sheetId="15" r:id="rId13"/>
    <sheet name="1930" sheetId="16" r:id="rId14"/>
    <sheet name="1940" sheetId="17" r:id="rId15"/>
    <sheet name="1955" sheetId="18" r:id="rId16"/>
    <sheet name="1995" sheetId="13" r:id="rId17"/>
  </sheets>
  <externalReferences>
    <externalReference r:id="rId18"/>
    <externalReference r:id="rId19"/>
  </externalReferences>
  <definedNames>
    <definedName name="DaysInPreviousYear">'[1]Distribution Revenue by Source'!$B$22</definedName>
    <definedName name="DaysInYear">'[1]Distribution Revenue by Source'!$B$21</definedName>
    <definedName name="MofF" localSheetId="6">#REF!</definedName>
    <definedName name="MofF" localSheetId="7">#REF!</definedName>
    <definedName name="MofF" localSheetId="8">#REF!</definedName>
    <definedName name="MofF" localSheetId="9">#REF!</definedName>
    <definedName name="MofF" localSheetId="12">#REF!</definedName>
    <definedName name="MofF" localSheetId="13">#REF!</definedName>
    <definedName name="MofF" localSheetId="14">#REF!</definedName>
    <definedName name="MofF" localSheetId="15">#REF!</definedName>
    <definedName name="MofF" localSheetId="16">#REF!</definedName>
    <definedName name="MofF">#REF!</definedName>
    <definedName name="_xlnm.Print_Titles" localSheetId="2">'1820'!$1:$4</definedName>
    <definedName name="_xlnm.Print_Titles" localSheetId="3">'1830'!$1:$4</definedName>
    <definedName name="_xlnm.Print_Titles" localSheetId="4">'1835'!$1:$4</definedName>
    <definedName name="_xlnm.Print_Titles" localSheetId="5">'1840'!$1:$4</definedName>
    <definedName name="_xlnm.Print_Titles" localSheetId="6">'1845'!$1:$4</definedName>
    <definedName name="_xlnm.Print_Titles" localSheetId="7">'1850'!$1:$4</definedName>
    <definedName name="_xlnm.Print_Titles" localSheetId="8">'1855'!$1:$4</definedName>
    <definedName name="_xlnm.Print_Titles" localSheetId="9">'1860'!$1:$4</definedName>
    <definedName name="_xlnm.Print_Titles" localSheetId="13">'1930'!$1:$4</definedName>
    <definedName name="_xlnm.Print_Titles" localSheetId="16">'1995'!$1:$4</definedName>
    <definedName name="Ratebase">'[1]Distribution Revenue by Source'!$C$25</definedName>
    <definedName name="Surtax" localSheetId="6">#REF!</definedName>
    <definedName name="Surtax" localSheetId="7">#REF!</definedName>
    <definedName name="Surtax" localSheetId="8">#REF!</definedName>
    <definedName name="Surtax" localSheetId="9">#REF!</definedName>
    <definedName name="Surtax" localSheetId="12">#REF!</definedName>
    <definedName name="Surtax" localSheetId="13">#REF!</definedName>
    <definedName name="Surtax" localSheetId="14">#REF!</definedName>
    <definedName name="Surtax" localSheetId="15">#REF!</definedName>
    <definedName name="Surtax" localSheetId="16">#REF!</definedName>
    <definedName name="Surtax">#REF!</definedName>
  </definedNames>
  <calcPr calcId="179017"/>
</workbook>
</file>

<file path=xl/calcChain.xml><?xml version="1.0" encoding="utf-8"?>
<calcChain xmlns="http://schemas.openxmlformats.org/spreadsheetml/2006/main">
  <c r="F46" i="9" l="1"/>
  <c r="H42" i="9"/>
  <c r="I42" i="9" s="1"/>
  <c r="F31" i="9" l="1"/>
  <c r="K31" i="18"/>
  <c r="G31" i="9" s="1"/>
  <c r="K29" i="18"/>
  <c r="E31" i="9" s="1"/>
  <c r="H28" i="18"/>
  <c r="H32" i="18" s="1"/>
  <c r="G28" i="9"/>
  <c r="F28" i="9"/>
  <c r="H22" i="17"/>
  <c r="H26" i="17" s="1"/>
  <c r="K25" i="17"/>
  <c r="K23" i="17"/>
  <c r="E28" i="9" s="1"/>
  <c r="G26" i="9"/>
  <c r="G44" i="9" s="1"/>
  <c r="F26" i="9"/>
  <c r="E26" i="9"/>
  <c r="E44" i="9" s="1"/>
  <c r="H36" i="16"/>
  <c r="D26" i="9" s="1"/>
  <c r="K40" i="16"/>
  <c r="K39" i="16"/>
  <c r="K37" i="16"/>
  <c r="H41" i="16"/>
  <c r="F25" i="9"/>
  <c r="K15" i="15"/>
  <c r="G25" i="9" s="1"/>
  <c r="K13" i="15"/>
  <c r="H12" i="15"/>
  <c r="H16" i="15" s="1"/>
  <c r="F24" i="9"/>
  <c r="F22" i="9"/>
  <c r="F18" i="9"/>
  <c r="H86" i="10"/>
  <c r="K42" i="14"/>
  <c r="K41" i="14"/>
  <c r="K40" i="14"/>
  <c r="G18" i="9" s="1"/>
  <c r="K38" i="14"/>
  <c r="E18" i="9" s="1"/>
  <c r="H37" i="14"/>
  <c r="H43" i="14" s="1"/>
  <c r="K87" i="10"/>
  <c r="K88" i="13"/>
  <c r="G46" i="9" s="1"/>
  <c r="K86" i="13"/>
  <c r="E46" i="9" s="1"/>
  <c r="H46" i="9" s="1"/>
  <c r="H85" i="13"/>
  <c r="F17" i="9"/>
  <c r="E17" i="9"/>
  <c r="D17" i="9"/>
  <c r="K62" i="12"/>
  <c r="H61" i="12"/>
  <c r="F16" i="9"/>
  <c r="F15" i="9"/>
  <c r="F14" i="9"/>
  <c r="F13" i="9"/>
  <c r="F12" i="9"/>
  <c r="F10" i="9"/>
  <c r="H41" i="9"/>
  <c r="I41" i="9" s="1"/>
  <c r="H39" i="9"/>
  <c r="I39" i="9" s="1"/>
  <c r="H38" i="9"/>
  <c r="I38" i="9" s="1"/>
  <c r="H37" i="9"/>
  <c r="I37" i="9" s="1"/>
  <c r="H36" i="9"/>
  <c r="I36" i="9" s="1"/>
  <c r="H35" i="9"/>
  <c r="I35" i="9" s="1"/>
  <c r="H33" i="9"/>
  <c r="I33" i="9" s="1"/>
  <c r="H32" i="9"/>
  <c r="I32" i="9" s="1"/>
  <c r="H30" i="9"/>
  <c r="I30" i="9" s="1"/>
  <c r="H29" i="9"/>
  <c r="I29" i="9" s="1"/>
  <c r="H27" i="9"/>
  <c r="I27" i="9" s="1"/>
  <c r="H23" i="9"/>
  <c r="I23" i="9" s="1"/>
  <c r="H21" i="9"/>
  <c r="I21" i="9" s="1"/>
  <c r="H20" i="9"/>
  <c r="I20" i="9" s="1"/>
  <c r="H19" i="9"/>
  <c r="I19" i="9" s="1"/>
  <c r="H11" i="9"/>
  <c r="I11" i="9" s="1"/>
  <c r="H9" i="9"/>
  <c r="I9" i="9" s="1"/>
  <c r="H8" i="9"/>
  <c r="I8" i="9" s="1"/>
  <c r="H7" i="9"/>
  <c r="I7" i="9" s="1"/>
  <c r="H6" i="9"/>
  <c r="I6" i="9" s="1"/>
  <c r="H5" i="9"/>
  <c r="I5" i="9" s="1"/>
  <c r="K64" i="12"/>
  <c r="H65" i="12"/>
  <c r="K65" i="12" l="1"/>
  <c r="H89" i="13"/>
  <c r="D46" i="9"/>
  <c r="I46" i="9" s="1"/>
  <c r="K16" i="15"/>
  <c r="D31" i="9"/>
  <c r="D18" i="9"/>
  <c r="D25" i="9"/>
  <c r="D28" i="9"/>
  <c r="H17" i="9"/>
  <c r="I17" i="9" s="1"/>
  <c r="E25" i="9"/>
  <c r="K43" i="14"/>
  <c r="G17" i="9"/>
  <c r="H26" i="9"/>
  <c r="H44" i="9" s="1"/>
  <c r="I44" i="9" s="1"/>
  <c r="H25" i="9"/>
  <c r="H28" i="9"/>
  <c r="I28" i="9" s="1"/>
  <c r="H31" i="9"/>
  <c r="I31" i="9" s="1"/>
  <c r="H34" i="9"/>
  <c r="K89" i="13"/>
  <c r="K32" i="18"/>
  <c r="K26" i="17"/>
  <c r="K41" i="16"/>
  <c r="H18" i="9"/>
  <c r="I18" i="9" s="1"/>
  <c r="I25" i="9" l="1"/>
  <c r="I26" i="9"/>
  <c r="I34" i="9"/>
  <c r="K322" i="11" l="1"/>
  <c r="E16" i="9" s="1"/>
  <c r="H321" i="11"/>
  <c r="H326" i="11" s="1"/>
  <c r="K325" i="11"/>
  <c r="K324" i="11"/>
  <c r="E15" i="9"/>
  <c r="D15" i="9"/>
  <c r="K90" i="10"/>
  <c r="K89" i="10"/>
  <c r="K112" i="8"/>
  <c r="H109" i="8"/>
  <c r="H114" i="8" s="1"/>
  <c r="K113"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110" i="8" s="1"/>
  <c r="E13" i="9" s="1"/>
  <c r="K477" i="7"/>
  <c r="K480" i="7" s="1"/>
  <c r="H476" i="7"/>
  <c r="H480" i="7" s="1"/>
  <c r="K479" i="7"/>
  <c r="G12" i="9" s="1"/>
  <c r="K17" i="6"/>
  <c r="G24" i="9" s="1"/>
  <c r="K15" i="6"/>
  <c r="H14" i="6"/>
  <c r="H20" i="5"/>
  <c r="E19" i="5"/>
  <c r="H16" i="5"/>
  <c r="D4" i="9" s="1"/>
  <c r="K14" i="5"/>
  <c r="K13" i="5"/>
  <c r="K12" i="5"/>
  <c r="K11" i="5"/>
  <c r="K10" i="5"/>
  <c r="K9" i="5"/>
  <c r="K8" i="5"/>
  <c r="K7" i="5"/>
  <c r="K6" i="5"/>
  <c r="K5" i="5"/>
  <c r="H18" i="6" l="1"/>
  <c r="D24" i="9"/>
  <c r="I24" i="9" s="1"/>
  <c r="K18" i="6"/>
  <c r="E24" i="9"/>
  <c r="H24" i="9" s="1"/>
  <c r="K17" i="5"/>
  <c r="E4" i="9" s="1"/>
  <c r="G13" i="9"/>
  <c r="H13" i="9" s="1"/>
  <c r="I13" i="9" s="1"/>
  <c r="D12" i="9"/>
  <c r="G16" i="9"/>
  <c r="D13" i="9"/>
  <c r="E12" i="9"/>
  <c r="D16" i="9"/>
  <c r="K19" i="5"/>
  <c r="G4" i="9" s="1"/>
  <c r="F4" i="9"/>
  <c r="F40" i="9" s="1"/>
  <c r="F43" i="9" s="1"/>
  <c r="F45" i="9" s="1"/>
  <c r="F47" i="9" s="1"/>
  <c r="H4" i="9"/>
  <c r="I4" i="9" s="1"/>
  <c r="H16" i="9"/>
  <c r="I16" i="9" s="1"/>
  <c r="H12" i="9"/>
  <c r="I12" i="9" s="1"/>
  <c r="H91" i="10"/>
  <c r="K91" i="10"/>
  <c r="G15" i="9"/>
  <c r="K20" i="5"/>
  <c r="K326" i="11"/>
  <c r="K114" i="8"/>
  <c r="H15" i="9" l="1"/>
  <c r="I15" i="9" s="1"/>
  <c r="K24" i="4"/>
  <c r="E22" i="9" s="1"/>
  <c r="H23" i="4"/>
  <c r="K26" i="4"/>
  <c r="G22" i="9" s="1"/>
  <c r="K34" i="3"/>
  <c r="E14" i="9" s="1"/>
  <c r="H14" i="9" s="1"/>
  <c r="I14" i="9" s="1"/>
  <c r="H33" i="3"/>
  <c r="D14" i="9" s="1"/>
  <c r="K36" i="3"/>
  <c r="G14" i="9" s="1"/>
  <c r="H37" i="3"/>
  <c r="K40" i="2"/>
  <c r="E10" i="9" s="1"/>
  <c r="H10" i="9" s="1"/>
  <c r="I10" i="9" s="1"/>
  <c r="H39" i="2"/>
  <c r="D10" i="9" s="1"/>
  <c r="K42" i="2"/>
  <c r="G10" i="9" s="1"/>
  <c r="G40" i="9" s="1"/>
  <c r="G43" i="9" s="1"/>
  <c r="G45" i="9" s="1"/>
  <c r="G47" i="9" s="1"/>
  <c r="E40" i="9" l="1"/>
  <c r="E43" i="9" s="1"/>
  <c r="E45" i="9" s="1"/>
  <c r="E47" i="9" s="1"/>
  <c r="H27" i="4"/>
  <c r="D22" i="9"/>
  <c r="H22" i="9"/>
  <c r="I22" i="9" s="1"/>
  <c r="I40" i="9" s="1"/>
  <c r="I43" i="9" s="1"/>
  <c r="I45" i="9" s="1"/>
  <c r="I47" i="9" s="1"/>
  <c r="D40" i="9"/>
  <c r="D43" i="9" s="1"/>
  <c r="D45" i="9" s="1"/>
  <c r="D47" i="9" s="1"/>
  <c r="H43" i="2"/>
  <c r="K27" i="4"/>
  <c r="K37" i="3"/>
  <c r="K43" i="2"/>
  <c r="H40" i="9" l="1"/>
  <c r="H43" i="9" s="1"/>
  <c r="H45" i="9" s="1"/>
  <c r="H47" i="9" s="1"/>
  <c r="H49" i="9" s="1"/>
</calcChain>
</file>

<file path=xl/sharedStrings.xml><?xml version="1.0" encoding="utf-8"?>
<sst xmlns="http://schemas.openxmlformats.org/spreadsheetml/2006/main" count="4647" uniqueCount="743">
  <si>
    <t>OEB Staff Calculation</t>
  </si>
  <si>
    <t>HHHI Revised Calculation</t>
  </si>
  <si>
    <t>Asset Description</t>
  </si>
  <si>
    <t>Book ID</t>
  </si>
  <si>
    <t>Place in Service Date</t>
  </si>
  <si>
    <t>Begin Year Cost</t>
  </si>
  <si>
    <t>Cost Basis</t>
  </si>
  <si>
    <t>LTD Depreciation Amount</t>
  </si>
  <si>
    <t>Net Book Value</t>
  </si>
  <si>
    <t>YTD Depreciation Amount</t>
  </si>
  <si>
    <t>Asset Class ID</t>
  </si>
  <si>
    <t>(1)</t>
  </si>
  <si>
    <t>(2)</t>
  </si>
  <si>
    <t>(3)</t>
  </si>
  <si>
    <t>(4)</t>
  </si>
  <si>
    <t>(5)</t>
  </si>
  <si>
    <t>(6)</t>
  </si>
  <si>
    <t>(7)</t>
  </si>
  <si>
    <t>(8)</t>
  </si>
  <si>
    <t>(10)</t>
  </si>
  <si>
    <t>(11)</t>
  </si>
  <si>
    <t>(12)</t>
  </si>
  <si>
    <t>IFRS</t>
  </si>
  <si>
    <t>OEB Staff Depreciation Calculation</t>
  </si>
  <si>
    <t>( A )</t>
  </si>
  <si>
    <t>( B )</t>
  </si>
  <si>
    <t>Column (8) shows Board Staff's Depreciation Calculation</t>
  </si>
  <si>
    <t>Column (12) shows HHHI Revised Depreciation Calculation</t>
  </si>
  <si>
    <t>Plus</t>
  </si>
  <si>
    <t>Depreciation for the 2016 (Test Year) based on capital additions as per the Settlement Agreement</t>
  </si>
  <si>
    <t>Depreciation expense for additions up and including the 2015 Bridge Year</t>
  </si>
  <si>
    <t>Total Depreciation from Submissions</t>
  </si>
  <si>
    <t>Useful Life (yrs)</t>
  </si>
  <si>
    <t>( C )</t>
  </si>
  <si>
    <t>2000DCSTAddtions</t>
  </si>
  <si>
    <t>1820-22</t>
  </si>
  <si>
    <t>2001DCSTAddtions</t>
  </si>
  <si>
    <t>2003DCSTAddtions</t>
  </si>
  <si>
    <t>2004DCSTAddtions</t>
  </si>
  <si>
    <t>2005DCSTAddtions</t>
  </si>
  <si>
    <t>2006DCSTAddtions</t>
  </si>
  <si>
    <t>2007DCSTAddtions</t>
  </si>
  <si>
    <t>2008DCSTAddtions</t>
  </si>
  <si>
    <t>2009DCSTAddtions</t>
  </si>
  <si>
    <t>2010DCSTAddtions</t>
  </si>
  <si>
    <t>2011DCSTAddtions</t>
  </si>
  <si>
    <t>2012DCSTAddtions</t>
  </si>
  <si>
    <t>2013DCSTAddtions</t>
  </si>
  <si>
    <t>DC Service Station</t>
  </si>
  <si>
    <t>2014DCSTAddtions</t>
  </si>
  <si>
    <t>Substation Ground Grid Study</t>
  </si>
  <si>
    <t>GAAP</t>
  </si>
  <si>
    <t>Pwr Transformer Life Extension</t>
  </si>
  <si>
    <t>River MS 44 kV Hot LIne Clamps</t>
  </si>
  <si>
    <t>New Substation Warning Signs</t>
  </si>
  <si>
    <t>DCService Station Addition</t>
  </si>
  <si>
    <t>Battery for Sub Stations</t>
  </si>
  <si>
    <t>2015 Additions</t>
  </si>
  <si>
    <t>USofA 1820 - Distribution Station Equipment - Normally Primary below 50 kV</t>
  </si>
  <si>
    <t>2002DUCTAddtions</t>
  </si>
  <si>
    <t>1840-13</t>
  </si>
  <si>
    <t>2003DUCTAddtions</t>
  </si>
  <si>
    <t>2004DUCTAddtions</t>
  </si>
  <si>
    <t>2005DUCTAddtions</t>
  </si>
  <si>
    <t>2006DUCTAddtions</t>
  </si>
  <si>
    <t>2007DUCTAddtions</t>
  </si>
  <si>
    <t>2008DUCTAddtions</t>
  </si>
  <si>
    <t>2009DUCTAddtions</t>
  </si>
  <si>
    <t>2010DUCTAddtions</t>
  </si>
  <si>
    <t>2012DUCTAddtions</t>
  </si>
  <si>
    <t>2013DUCTAddtions</t>
  </si>
  <si>
    <t>Ducts</t>
  </si>
  <si>
    <t>Overhead Transformers &amp; Reg.</t>
  </si>
  <si>
    <t>2014DUCTAddtions</t>
  </si>
  <si>
    <t>20 West Branch Dr - BELL PED</t>
  </si>
  <si>
    <t>Subdivision Related Works</t>
  </si>
  <si>
    <t>West Meadows TH CAP04-045</t>
  </si>
  <si>
    <t>Padmount Tx. Replacements</t>
  </si>
  <si>
    <t>TSLO - 13475 4th Line</t>
  </si>
  <si>
    <t>MEADOWS IN THE GLEN</t>
  </si>
  <si>
    <t>Tx. Replace. - Smith &amp; Barber</t>
  </si>
  <si>
    <t>Duct2015 Additions_2</t>
  </si>
  <si>
    <t>USofA 1840 - Underground Conduit</t>
  </si>
  <si>
    <t>CHAIRS - LINDSAY MARIA DORIS</t>
  </si>
  <si>
    <t>1908-15</t>
  </si>
  <si>
    <t>Sky Light</t>
  </si>
  <si>
    <t>New Roof 43 Alice St</t>
  </si>
  <si>
    <t>BLFX2015_ Building Improvements</t>
  </si>
  <si>
    <t>2000BLFXAddtions</t>
  </si>
  <si>
    <t>2004BLFXAddtions</t>
  </si>
  <si>
    <t>2005BLFXAddtions</t>
  </si>
  <si>
    <t>2006BLFXAddtions</t>
  </si>
  <si>
    <t>2007BLFXAddtions</t>
  </si>
  <si>
    <t>2008BLFXAddtions</t>
  </si>
  <si>
    <t>2009BLFXAddtions</t>
  </si>
  <si>
    <t>2010BLFXAddtions</t>
  </si>
  <si>
    <t>2011BLFXAddtions</t>
  </si>
  <si>
    <t>2012BLFXAddtions</t>
  </si>
  <si>
    <t>2014BLFXAddtions</t>
  </si>
  <si>
    <t>BLFX2015_Security System</t>
  </si>
  <si>
    <t>BLFX2015_Furniture and Fixtures</t>
  </si>
  <si>
    <t>New Heat Pump</t>
  </si>
  <si>
    <t>USofA 1908 - Buildings and Fixtures</t>
  </si>
  <si>
    <r>
      <t>Board Staff has totalled the depreciation for additions up to and including the 2015 Bridge Year</t>
    </r>
    <r>
      <rPr>
        <b/>
        <sz val="9"/>
        <color rgb="FFFF0000"/>
        <rFont val="Segoe UI"/>
        <family val="2"/>
      </rPr>
      <t xml:space="preserve"> ( A )</t>
    </r>
    <r>
      <rPr>
        <b/>
        <sz val="9"/>
        <rFont val="Segoe UI"/>
        <family val="2"/>
      </rPr>
      <t xml:space="preserve">.    Board Staff has not included the 2016 (Test Year) Additions in their calculation.  HHHI has included the 2016 (Test Year) Additions that are reflected in the 2016 Settlement Proposal, depreciated using the half year rule </t>
    </r>
    <r>
      <rPr>
        <b/>
        <sz val="9"/>
        <color rgb="FFFF0000"/>
        <rFont val="Segoe UI"/>
        <family val="2"/>
      </rPr>
      <t>( B+C )</t>
    </r>
    <r>
      <rPr>
        <b/>
        <sz val="9"/>
        <rFont val="Segoe UI"/>
        <family val="2"/>
      </rPr>
      <t>.</t>
    </r>
  </si>
  <si>
    <t>USofA 1611 - Computer Software</t>
  </si>
  <si>
    <t>Computer Software</t>
  </si>
  <si>
    <t>1611-30</t>
  </si>
  <si>
    <t>System Planning Software Costs</t>
  </si>
  <si>
    <t>Purchase Modules for Quadra.</t>
  </si>
  <si>
    <t>Licenses for Savage SmartLook.</t>
  </si>
  <si>
    <t>Additional Quadra License 2016.</t>
  </si>
  <si>
    <t>2011CPSWAddtions</t>
  </si>
  <si>
    <t>2012CPSWAddtions</t>
  </si>
  <si>
    <t>2013CPSWAddtions</t>
  </si>
  <si>
    <t>CPSW2015Additions</t>
  </si>
  <si>
    <t>CPSW2016Additions</t>
  </si>
  <si>
    <r>
      <t>Board Staff has totalled the depreciation for additions up to and including the 2015 Bridge Year</t>
    </r>
    <r>
      <rPr>
        <b/>
        <sz val="9"/>
        <color rgb="FFFF0000"/>
        <rFont val="Segoe UI"/>
        <family val="2"/>
      </rPr>
      <t xml:space="preserve"> ( A )</t>
    </r>
    <r>
      <rPr>
        <b/>
        <sz val="9"/>
        <rFont val="Segoe UI"/>
        <family val="2"/>
      </rPr>
      <t xml:space="preserve">.    Board Staff has not included the 2016 Additions in their calculation.  HHHI has included the 2016 Additions that are reflected in the 2016 Settlement Proposal, depreciated using the half year rule </t>
    </r>
    <r>
      <rPr>
        <b/>
        <sz val="9"/>
        <color rgb="FFFF0000"/>
        <rFont val="Segoe UI"/>
        <family val="2"/>
      </rPr>
      <t>( B+C )</t>
    </r>
    <r>
      <rPr>
        <b/>
        <sz val="9"/>
        <rFont val="Segoe UI"/>
        <family val="2"/>
      </rPr>
      <t>.</t>
    </r>
  </si>
  <si>
    <t>USofA 1915 - Office Furniture and Equipment</t>
  </si>
  <si>
    <t>Eng. office furniture instal.</t>
  </si>
  <si>
    <t>1915-20</t>
  </si>
  <si>
    <t>2009OFEQAddtions</t>
  </si>
  <si>
    <t>2010OFEQAddtions</t>
  </si>
  <si>
    <t>2011OFEQAddtions</t>
  </si>
  <si>
    <t>2012OFEQAddtions</t>
  </si>
  <si>
    <t>2013OFEQAddtions</t>
  </si>
  <si>
    <t>2014OFEQAddtions</t>
  </si>
  <si>
    <t>2015OFEQAdditions</t>
  </si>
  <si>
    <t>2016OFEQAdditions</t>
  </si>
  <si>
    <t>2002PTFXAddtions</t>
  </si>
  <si>
    <t>1830-01</t>
  </si>
  <si>
    <t>2003PTFXAddtions</t>
  </si>
  <si>
    <t>2004PTFXAddtions</t>
  </si>
  <si>
    <t>2005PTFXAddtions</t>
  </si>
  <si>
    <t>2006PTFXAddtions</t>
  </si>
  <si>
    <t>2007PTFXAddtions</t>
  </si>
  <si>
    <t>2008PTFXAddtions</t>
  </si>
  <si>
    <t>2009PTFXAddtions</t>
  </si>
  <si>
    <t>2010PTFXAddtions</t>
  </si>
  <si>
    <t>2011PTFXAddtions</t>
  </si>
  <si>
    <t>2012PTFXAddtions</t>
  </si>
  <si>
    <t>2013PTFXAddtions</t>
  </si>
  <si>
    <t>Poles, Towers and Fixtures</t>
  </si>
  <si>
    <t>Overhead Conductors</t>
  </si>
  <si>
    <t>Services</t>
  </si>
  <si>
    <t>Underground Primary Cable</t>
  </si>
  <si>
    <t>2014PTFXAdditions</t>
  </si>
  <si>
    <t>Poles</t>
  </si>
  <si>
    <t>CUTOUT, 200 A, 28 KV                    </t>
  </si>
  <si>
    <t>WIRE, 336 KCMIL ASC                     </t>
  </si>
  <si>
    <t>POLE, WOOD, 40FT, CLASS 4, RED PINE, FUL</t>
  </si>
  <si>
    <t>SWITCH PACK, 900A, 28KV                 </t>
  </si>
  <si>
    <t>46KV ADULTI-RUPTER SWT                  </t>
  </si>
  <si>
    <t>POLE, WOOD, 45FT, CLASS 3, RED PINE, FUL</t>
  </si>
  <si>
    <t>POLE, WOOD, 60FT, CLASS 3, RED PINE, FUL</t>
  </si>
  <si>
    <t>POLE, WOOD, 70FT, CLASS 1, CEDAR, FULL T</t>
  </si>
  <si>
    <t>POLE, WOOD, 75FT, CLASS 1, CEDAR, FULL T</t>
  </si>
  <si>
    <t>SWITCH, IN-LINE, 29 KV, 900A, in line sw</t>
  </si>
  <si>
    <t>SWITCH,IN-LINE,46K,900A DUAL INSULATOR 5</t>
  </si>
  <si>
    <t>POLE, WOOD, 50FT, CLASS 3, RED PINE, FUL</t>
  </si>
  <si>
    <t>POLE, WOOD, 65FT, CLASS 2, CEDAR, FULL T</t>
  </si>
  <si>
    <t>Wildwood Road (Oak Ridge-HWY7)</t>
  </si>
  <si>
    <t>100% Recoverable Work 6th L. N.</t>
  </si>
  <si>
    <t>Lakeview Poletrans Ph. 1</t>
  </si>
  <si>
    <t>Layout - S/L Steeles-10th Line</t>
  </si>
  <si>
    <t>TSLO-388 Queen Street, Acton</t>
  </si>
  <si>
    <t>TSLO-8335 5th Line Georgetown.</t>
  </si>
  <si>
    <t>TSLO - 6440 25th Sdrd (Upgrade)</t>
  </si>
  <si>
    <t>TSLO-11276 Nassagawega TL.</t>
  </si>
  <si>
    <t>TSLO-512 Main St. Glen Williams</t>
  </si>
  <si>
    <t>TSLO-Steeles E of 8th Line HP74</t>
  </si>
  <si>
    <t>TSLO-S/L Steeles E of 9thL HP34</t>
  </si>
  <si>
    <t>Byron St - Pole Line Rebuild</t>
  </si>
  <si>
    <t>2013 Pole Replacements</t>
  </si>
  <si>
    <t>Trafalgar Rd &amp; Hornby Rd</t>
  </si>
  <si>
    <t>St Light- Steeles E of 9th Line</t>
  </si>
  <si>
    <t>6629 17 SDRD Vehicle Accident</t>
  </si>
  <si>
    <t>TSLO-59 Upper Canada Crt.(temp)</t>
  </si>
  <si>
    <t>2015 Gate Keeper Installations</t>
  </si>
  <si>
    <t>11540 25 hwy vehicle acc.</t>
  </si>
  <si>
    <t>15161 Clayhill Rd-vehcl acc</t>
  </si>
  <si>
    <t>POLE, WOOD, 30FT, CLASS 5, RED PINE, FUL</t>
  </si>
  <si>
    <t>POLE, WOOD, 35FT, CLASS 5, RED PINE, FUL</t>
  </si>
  <si>
    <t>POLE, WOOD, 55FT, CLASS 3, RED PINE, FUL</t>
  </si>
  <si>
    <t>#2    TRIPLEX  O/H                      </t>
  </si>
  <si>
    <t>TSLO - Region WWPS 10/10</t>
  </si>
  <si>
    <t>TSLO - 144 Armstrong Ave.</t>
  </si>
  <si>
    <t>TSLO-173 Delrex Blvd., Georgeto</t>
  </si>
  <si>
    <t>TSLO-82 Bower St., Acton</t>
  </si>
  <si>
    <t>10thSDRD&amp;Trafal  Vehc accident</t>
  </si>
  <si>
    <t>Porcelain Switch Replacements</t>
  </si>
  <si>
    <t>3rd Party Make Ready - 5th Line</t>
  </si>
  <si>
    <t>Lakeview Pole trans Conv. Ph. 2</t>
  </si>
  <si>
    <t>25KV 600A TIERED OUTBOARD LOAD BREAK SWI</t>
  </si>
  <si>
    <t>2015 Commercial Layouts.</t>
  </si>
  <si>
    <t>2015 Residential Layouts.</t>
  </si>
  <si>
    <t>TSLO - 11620 Trafalgar Rd.</t>
  </si>
  <si>
    <t>2015 Pole Testing Driven Replac</t>
  </si>
  <si>
    <t>TSLO - 144 Rexway Dr.</t>
  </si>
  <si>
    <t>9 Salmon Way Transf Replacem.</t>
  </si>
  <si>
    <t>Transformer Change-Chester Dr</t>
  </si>
  <si>
    <t>Transf Chg-13483 5th Line</t>
  </si>
  <si>
    <t>TSLO - 13394 Hwy7, Georgetown</t>
  </si>
  <si>
    <t>TSLO - 2 Gairey Dr.</t>
  </si>
  <si>
    <t>Dayfoot Dr.Vehicle accident</t>
  </si>
  <si>
    <t>Vimy St. - Make Ready Work</t>
  </si>
  <si>
    <t>Region WWPS - 8th Line &amp; Steele</t>
  </si>
  <si>
    <t>TSLO - Finoro Homes Lot2 - 100A</t>
  </si>
  <si>
    <t>TSLO - 34 Sargent Rd -100A Uprd</t>
  </si>
  <si>
    <t>TSLO - Finoro Homes Lot4 - 100A</t>
  </si>
  <si>
    <t>TSLO - Finoro Homes Lot3 - 100A</t>
  </si>
  <si>
    <t>TSLO - 12425 Kirkpatrick Lane</t>
  </si>
  <si>
    <t>TSLO - 44 Autumn Circle, Gtown</t>
  </si>
  <si>
    <t>Bairstow Pole Replacement 2015</t>
  </si>
  <si>
    <t>Town Works Yard - SWE Invoice.</t>
  </si>
  <si>
    <t>TSLO - 13996 3rd Line_CMS UPGRD</t>
  </si>
  <si>
    <t>TSLO - 103 Mill St East 400 Up</t>
  </si>
  <si>
    <t>TSLO - 12380 20 Sdrd.</t>
  </si>
  <si>
    <t>TX ReplaCEMENT 8130 5th Line</t>
  </si>
  <si>
    <t>Pole Testing HP #791</t>
  </si>
  <si>
    <t>Pole Testing HP #1700</t>
  </si>
  <si>
    <t>Pole Testing HP#2962</t>
  </si>
  <si>
    <t>POLE, WOOD, 55FT, CLASS 2, RED PINE, FUL</t>
  </si>
  <si>
    <t>Pole Testing HP #8249</t>
  </si>
  <si>
    <t>Pole Testing HP #8705</t>
  </si>
  <si>
    <t>TSLO - Acton Arena - Metering</t>
  </si>
  <si>
    <t>Rec. WF - Mtnview &amp; Danby Plaza</t>
  </si>
  <si>
    <t>Op. Driven - HP #18147</t>
  </si>
  <si>
    <t>Pole trans - Noble Crt., Gtown</t>
  </si>
  <si>
    <t>TSLO - 9268 5th Line - New Serv</t>
  </si>
  <si>
    <t>Pole Testing HP #1617</t>
  </si>
  <si>
    <t>CUTOUT, 100 A, 15 KV                    </t>
  </si>
  <si>
    <t>Pole Testing HP #20405</t>
  </si>
  <si>
    <t>Pole Testing HP #20461</t>
  </si>
  <si>
    <t>Pole Testing HP #20463</t>
  </si>
  <si>
    <t>TSLO-129 Main St. - 100A Uprd</t>
  </si>
  <si>
    <t>Op. Driven - HP #3329</t>
  </si>
  <si>
    <t>POLE FIRE - 9938 WCB</t>
  </si>
  <si>
    <t>TSLO-16710 Leslie Hill - 100A</t>
  </si>
  <si>
    <t>TSLO - 92 Autumn Circle</t>
  </si>
  <si>
    <t>TSLO-14278 3rd Line</t>
  </si>
  <si>
    <t>TSLO-109 Mill St - 200A Upgrd</t>
  </si>
  <si>
    <t>TSLO-9340 HWY25 - 200A UPGD</t>
  </si>
  <si>
    <t>TSLO-515 Main St - OH Serv</t>
  </si>
  <si>
    <t>TSLO - Finoro Homes Lot1 - 100A</t>
  </si>
  <si>
    <t>10 Belmont Blvd: Emergency Work</t>
  </si>
  <si>
    <t>TSLO - 10725 Hwy25 - CMS</t>
  </si>
  <si>
    <t>TSLO - 14327 5SDRD - 200A NEW</t>
  </si>
  <si>
    <t>Op. Driven - HP #18101A</t>
  </si>
  <si>
    <t>14011 Trafalgar Rd - Tx Replac</t>
  </si>
  <si>
    <t>TSLO -  33 Churchill Rd. - 200A</t>
  </si>
  <si>
    <t>TSLO - 28 Glen Cres - 200A</t>
  </si>
  <si>
    <t>PTFX2015 Additions</t>
  </si>
  <si>
    <t>2015Additions</t>
  </si>
  <si>
    <t>USofA 1830 - Poles, Towers and Fixtures</t>
  </si>
  <si>
    <t>2002OHCDAddtions</t>
  </si>
  <si>
    <t>1835-02</t>
  </si>
  <si>
    <t>2003OHCDAddtions</t>
  </si>
  <si>
    <t>2004OHCDAddtions</t>
  </si>
  <si>
    <t>2005OHCDAddtions</t>
  </si>
  <si>
    <t>2006OHCDAddtions</t>
  </si>
  <si>
    <t>2007OHCDAddtions</t>
  </si>
  <si>
    <t>2008OHCDAddtions</t>
  </si>
  <si>
    <t>2009OHCDAddtions</t>
  </si>
  <si>
    <t>2010OHCDAddtions</t>
  </si>
  <si>
    <t>2011OHCDAddtions</t>
  </si>
  <si>
    <t>2012OHCDAddtions</t>
  </si>
  <si>
    <t>2013OHCDAddtions</t>
  </si>
  <si>
    <t>2014OHCDAddtions</t>
  </si>
  <si>
    <t>OH Conductors</t>
  </si>
  <si>
    <t>TSLO-Traf.Light Steeles/5thLine</t>
  </si>
  <si>
    <t>TSLO-25 Kennedy St., Georgetown</t>
  </si>
  <si>
    <t>TSLO - 64 Hewson Cres.</t>
  </si>
  <si>
    <t>TSLO-194 Niagara Trl Park.</t>
  </si>
  <si>
    <t>TSLO-S/L Steeles E of 10th Line</t>
  </si>
  <si>
    <t>TSLO - Mountainview Ph.3, Geo.</t>
  </si>
  <si>
    <t>Steeles/James Snow EXTN ST LGHT</t>
  </si>
  <si>
    <t>2012 Cust Premises Maint/Repair</t>
  </si>
  <si>
    <t>Mountainview Rd PH 3 GTN</t>
  </si>
  <si>
    <t>9290 Reg Rd 25</t>
  </si>
  <si>
    <t>Temp SRV - 8th Line &amp; 10 SDRD</t>
  </si>
  <si>
    <t>2014 Gate Keeper Installations</t>
  </si>
  <si>
    <t>TRANSFORMER CHANGE - KEN DETAL</t>
  </si>
  <si>
    <t>Metering Unit - GO Stn. GTown</t>
  </si>
  <si>
    <t>158 MAIN ST S - NEW 200AMP</t>
  </si>
  <si>
    <t>Cable Rejuvination - Argyll Rd.</t>
  </si>
  <si>
    <t>Pole Testing HP #3524</t>
  </si>
  <si>
    <t>11400 Steeles Ave - Wire Damag</t>
  </si>
  <si>
    <t>OHCD2015Additions</t>
  </si>
  <si>
    <t>2002OHSWAddtions</t>
  </si>
  <si>
    <t>1835-03</t>
  </si>
  <si>
    <t>2003OHSWAddtions</t>
  </si>
  <si>
    <t>2004OHSWAddtions</t>
  </si>
  <si>
    <t>2005OHSWAddtions</t>
  </si>
  <si>
    <t>2006OHSWAddtions</t>
  </si>
  <si>
    <t>2007OHSWAddtions</t>
  </si>
  <si>
    <t>2008OHSWAddtions</t>
  </si>
  <si>
    <t>2009OHSWAddtions</t>
  </si>
  <si>
    <t>2010OHSWAddtions</t>
  </si>
  <si>
    <t>2011OHSWAddtions</t>
  </si>
  <si>
    <t>2012OHSWAddtions</t>
  </si>
  <si>
    <t>2013OHSWAddtions</t>
  </si>
  <si>
    <t>2014OHSWAddtions</t>
  </si>
  <si>
    <t>28KV 200AMP SMD20 SWITCH                </t>
  </si>
  <si>
    <t>SWITCH, IN-LINE, 46KV, 900A             </t>
  </si>
  <si>
    <t>OHSW2015Additions</t>
  </si>
  <si>
    <t>2000SWAGAddtions</t>
  </si>
  <si>
    <t>1835-23</t>
  </si>
  <si>
    <t>2001SWAGAddtions</t>
  </si>
  <si>
    <t>2003SWAGAddtions</t>
  </si>
  <si>
    <t>2004SWAGAddtions</t>
  </si>
  <si>
    <t>2005SWAGAddtions</t>
  </si>
  <si>
    <t>2006SWAGAddtions</t>
  </si>
  <si>
    <t>2007SWAGAddtions</t>
  </si>
  <si>
    <t>2008SWAGAddtions</t>
  </si>
  <si>
    <t>2009SWAGAddtions</t>
  </si>
  <si>
    <t>2010SWAGAddtions</t>
  </si>
  <si>
    <t>2011SWAGAddtions</t>
  </si>
  <si>
    <t>2012SWAGAddtions</t>
  </si>
  <si>
    <t>2013SWAGAddtions</t>
  </si>
  <si>
    <t>2014SWAGAddtions</t>
  </si>
  <si>
    <t>Switchgear - Air &amp; Gas</t>
  </si>
  <si>
    <t>Depreciation for the 2016 (Test Year) based on capital additions as per the Settlement Agreement (Group 2 assets)</t>
  </si>
  <si>
    <t>USofA 1835 - Overhead Conductors and Devices</t>
  </si>
  <si>
    <t>Depreciation for the 2016 (Test Year) based on capital additions as per the Settlement Agreement (Group 3 assets)</t>
  </si>
  <si>
    <t>CCA Class</t>
  </si>
  <si>
    <t>Description</t>
  </si>
  <si>
    <t>N/A</t>
  </si>
  <si>
    <t>Land</t>
  </si>
  <si>
    <t>CEC</t>
  </si>
  <si>
    <t>Land Rights</t>
  </si>
  <si>
    <t>Buildings and Fixtures</t>
  </si>
  <si>
    <t>Leasehold Improvements</t>
  </si>
  <si>
    <t>Transformer Station Equipment - Normally Primary above 50 kV</t>
  </si>
  <si>
    <t>Distribution Station Equipment - Normally Primary below 50 kV</t>
  </si>
  <si>
    <t>Storage Battery Equipment</t>
  </si>
  <si>
    <t>Overhead Conductors and Devices</t>
  </si>
  <si>
    <t>Underground Conduit</t>
  </si>
  <si>
    <t>Underground Conductors and Devices</t>
  </si>
  <si>
    <t>Line Transformers</t>
  </si>
  <si>
    <t>Meters</t>
  </si>
  <si>
    <t>Other Installations on Customer's Premises</t>
  </si>
  <si>
    <t>Office Furniture and Equipment</t>
  </si>
  <si>
    <t>Computer Equipment - Hardware</t>
  </si>
  <si>
    <t>Transportation Equipment</t>
  </si>
  <si>
    <t>Stores Equipment</t>
  </si>
  <si>
    <t>Tools, Shop and Garage Equipment</t>
  </si>
  <si>
    <t>Measurement and Testing Equipment</t>
  </si>
  <si>
    <t>Power Operated Equipment</t>
  </si>
  <si>
    <t>Communication Equipment</t>
  </si>
  <si>
    <t>Miscellaneous Equipment</t>
  </si>
  <si>
    <t xml:space="preserve">Load Management Controls - Customer Premises </t>
  </si>
  <si>
    <t>Load Management Controls - Utility Premises</t>
  </si>
  <si>
    <t>System Supervisory Equipment</t>
  </si>
  <si>
    <t>Sentinel Lighting Rentals</t>
  </si>
  <si>
    <t>Other Tangible Property</t>
  </si>
  <si>
    <t>Contributions and Grants</t>
  </si>
  <si>
    <t>Property under Capital Lease</t>
  </si>
  <si>
    <t>Total before Work in Process</t>
  </si>
  <si>
    <t>Other utility plant</t>
  </si>
  <si>
    <t>WIP</t>
  </si>
  <si>
    <t>Work in Process</t>
  </si>
  <si>
    <t>Total after Work in Process</t>
  </si>
  <si>
    <t>Less: Trucking</t>
  </si>
  <si>
    <t>Gross Depreciation</t>
  </si>
  <si>
    <t>Contributed Capital/Deferred Revenue</t>
  </si>
  <si>
    <t>Net Depreciation</t>
  </si>
  <si>
    <t>USofA</t>
  </si>
  <si>
    <t>USofA 1845 - Underground Conductors and Devices</t>
  </si>
  <si>
    <t>2002UGPCAddtions</t>
  </si>
  <si>
    <t>1845-10</t>
  </si>
  <si>
    <t>2003UGPCAddtions</t>
  </si>
  <si>
    <t>2004UGPCAddtions</t>
  </si>
  <si>
    <t>2005UGPCAddtions</t>
  </si>
  <si>
    <t>2006UGPCAddtions</t>
  </si>
  <si>
    <t>2007UGPCAddtions</t>
  </si>
  <si>
    <t>2008UGPCAddtions</t>
  </si>
  <si>
    <t>2009UGPCAddtions</t>
  </si>
  <si>
    <t>2010UGPCAddtions</t>
  </si>
  <si>
    <t>2011UGPCAddtions</t>
  </si>
  <si>
    <t>2012UGPCAddtions</t>
  </si>
  <si>
    <t>2013UGPCAddtions</t>
  </si>
  <si>
    <t>Industrial/Wholesale Meters</t>
  </si>
  <si>
    <t>UG Primary Cables</t>
  </si>
  <si>
    <t>TSLO-14386 3rd Line (Region).</t>
  </si>
  <si>
    <t>TSLO-415 Queen St.(Acton Arena)</t>
  </si>
  <si>
    <t>TSLO - 11774 6th Line</t>
  </si>
  <si>
    <t>Eastern Ave/Church St TWN HS</t>
  </si>
  <si>
    <t>Higgins Subdivision.</t>
  </si>
  <si>
    <t>2 Autumn Circle (Garage perm.)</t>
  </si>
  <si>
    <t>TSLO-45 Windsor Rd. Georgetown</t>
  </si>
  <si>
    <t>TSLO - 13994 Hwy. 7 - Storage</t>
  </si>
  <si>
    <t>7575 WCB Cell Tower</t>
  </si>
  <si>
    <t>Country Homes - Temp</t>
  </si>
  <si>
    <t>12211 4th Line - Barn Service</t>
  </si>
  <si>
    <t>HHVH Ph.5/6</t>
  </si>
  <si>
    <t>TSLO - Finoro Homes Lot5 - 100A</t>
  </si>
  <si>
    <t>TSLO-9 Churchill Cres - 200A</t>
  </si>
  <si>
    <t>UGPC2015Additions</t>
  </si>
  <si>
    <t>2002UGSCAddtions</t>
  </si>
  <si>
    <t>1845-11</t>
  </si>
  <si>
    <t>2003UGSCAddtions</t>
  </si>
  <si>
    <t>2004UGSCAddtions</t>
  </si>
  <si>
    <t>2005UGSCAddtions</t>
  </si>
  <si>
    <t>2006UGSCAddtions</t>
  </si>
  <si>
    <t>2007UGSCAddtions</t>
  </si>
  <si>
    <t>2008UGSCAddtions</t>
  </si>
  <si>
    <t>2009UGSCAddtions</t>
  </si>
  <si>
    <t>2010UGSCAddtions</t>
  </si>
  <si>
    <t>2011UGSCAddtions</t>
  </si>
  <si>
    <t>2012UGSCAddtions</t>
  </si>
  <si>
    <t>2013UGSCAddtions</t>
  </si>
  <si>
    <t>2014UGSCAddtions</t>
  </si>
  <si>
    <t>UG Secondary Cables</t>
  </si>
  <si>
    <t>2002UGSGAddtions</t>
  </si>
  <si>
    <t>1845-12</t>
  </si>
  <si>
    <t>2003UGSGAddtions</t>
  </si>
  <si>
    <t>2004UGSGAddtions</t>
  </si>
  <si>
    <t>2005UGSGAddtions</t>
  </si>
  <si>
    <t>2006UGSGAddtions</t>
  </si>
  <si>
    <t>2007UGSGAddtions</t>
  </si>
  <si>
    <t>2008UGSGAddtions</t>
  </si>
  <si>
    <t>2009UGSGAddtions</t>
  </si>
  <si>
    <t>2010UGSGAddtions</t>
  </si>
  <si>
    <t>2012UGSGAddtions</t>
  </si>
  <si>
    <t>2013UGSGAddtions</t>
  </si>
  <si>
    <t>Depreciation for the 2016 (Test Year) based on capital additions as per the Settlement Agreement (Group 10 assets)</t>
  </si>
  <si>
    <t>Depreciation for the 2016 (Test Year) based on capital additions as per the Settlement Agreement (Group 11 assets)</t>
  </si>
  <si>
    <t>2013OHTVAddtions</t>
  </si>
  <si>
    <t>1850-20</t>
  </si>
  <si>
    <t>2014OHTVAddtions</t>
  </si>
  <si>
    <t>OH Transformers &amp; Voltage Regulators</t>
  </si>
  <si>
    <t>O/HTx. 1-Ph. 50kVA,27600GrdY/16000V-120/</t>
  </si>
  <si>
    <t>POLE, WOOD, 70FT, CLASS H1, CEDAR, FULL</t>
  </si>
  <si>
    <t>POLE, WOOD, 75FT, CLASS H1, CEDAR, FULL</t>
  </si>
  <si>
    <t>O/HTx. 1-Ph. 25kVA,27600GrdY/16000V-120/</t>
  </si>
  <si>
    <t>SWITCH, IN-LINE,FUSED 27KV, 100A        </t>
  </si>
  <si>
    <t>O/H Tx, 1-Ph. 50kVA, 4160GrdY/2400V-120/</t>
  </si>
  <si>
    <t>1/0   TRIPLEX  O/H                      </t>
  </si>
  <si>
    <t>363 Maple Ave., Georgetown</t>
  </si>
  <si>
    <t>TSLO-269 Delrex Blvd - Cogeco</t>
  </si>
  <si>
    <t>10kv/4160/2400/120/240 o/h              </t>
  </si>
  <si>
    <t>WCB Pumping Stn &amp; Steeles Ave</t>
  </si>
  <si>
    <t>POLE, WOOD, 60FT, CLASS 2, CEDAR, FULL T</t>
  </si>
  <si>
    <t>O/H Tx. 1-Ph. 25kVA, 4160GrdY/2400V-120/</t>
  </si>
  <si>
    <t>Upper Canada - Temp Service</t>
  </si>
  <si>
    <t>144 Armstrong Ave-Emmerg.Call</t>
  </si>
  <si>
    <t>Tx. replace. - Stewart McLaren</t>
  </si>
  <si>
    <t>O/HTx. 1-Ph, 50kVA, 8320GrdY/4800V-120/2</t>
  </si>
  <si>
    <t>Sixth Line - Via Rail</t>
  </si>
  <si>
    <t>O/HTx. 1-Ph. 100kVA, 4160GrdY/2400V-120/</t>
  </si>
  <si>
    <t>O/HTx, 1-Ph,100kVA,4160GrdY/2400V-347/60</t>
  </si>
  <si>
    <t>12871 Hwy 7 - Trans Replacemen</t>
  </si>
  <si>
    <t>TRANS REPLACE-12677 DUBLIN LIN</t>
  </si>
  <si>
    <t>O/HTx., 1-Ph., 25kVA, 8320GrdY/4800V - 1</t>
  </si>
  <si>
    <t>10kv/ 27600/15935/120/240 single phase o</t>
  </si>
  <si>
    <t>OHTVR2015Additions</t>
  </si>
  <si>
    <t>2000TXGSAddtions</t>
  </si>
  <si>
    <t>1850-21</t>
  </si>
  <si>
    <t>2001TXGSAddtions</t>
  </si>
  <si>
    <t>2003TXGSAddtions</t>
  </si>
  <si>
    <t>2004TXGSAddtions</t>
  </si>
  <si>
    <t>2005TXGSAddtions</t>
  </si>
  <si>
    <t>2006TXGSAddtions</t>
  </si>
  <si>
    <t>2007TXGSAddtions</t>
  </si>
  <si>
    <t>2008TXGSAddtions</t>
  </si>
  <si>
    <t>2009TXGSAddtions</t>
  </si>
  <si>
    <t>2010TXGSAddtions</t>
  </si>
  <si>
    <t>2011TXGSAddtions</t>
  </si>
  <si>
    <t>2012TXGSAddtions</t>
  </si>
  <si>
    <t>2013TXGSAddtions</t>
  </si>
  <si>
    <t>2014TXGSAddtions</t>
  </si>
  <si>
    <t>Transformers incl. grounding system</t>
  </si>
  <si>
    <t>2002UGTXAddtions</t>
  </si>
  <si>
    <t>1850-24</t>
  </si>
  <si>
    <t>2003UGTXAddtions</t>
  </si>
  <si>
    <t>2004UGTXAddtions</t>
  </si>
  <si>
    <t>2005UGTXAddtions</t>
  </si>
  <si>
    <t>2006UGTXAddtions</t>
  </si>
  <si>
    <t>2007UGTXAddtions</t>
  </si>
  <si>
    <t>2008UGTXAddtions</t>
  </si>
  <si>
    <t>2009UGTXAddtions</t>
  </si>
  <si>
    <t>2011UGTXAddtions</t>
  </si>
  <si>
    <t>2012UGTXAddtions</t>
  </si>
  <si>
    <t>2013UGTXAddtions</t>
  </si>
  <si>
    <t>2014UGTXAddtions</t>
  </si>
  <si>
    <t>UG Transformer</t>
  </si>
  <si>
    <t>USofA 1850 - Line Transformers</t>
  </si>
  <si>
    <t>Depreciation for the 2016 (Test Year) based on capital additions as per the Settlement Agreement (Group 21 assets)</t>
  </si>
  <si>
    <t>Depreciation for the 2016 (Test Year) based on capital additions as per the Settlement Agreement (Group 24 assets)</t>
  </si>
  <si>
    <t>Board Staff Depreciation up to and including 2015 Bridge Year</t>
  </si>
  <si>
    <t>HHHI Depreciation up to and including 2015 Bridge Year</t>
  </si>
  <si>
    <t>HHHI Depreciation for 2016 Test Year Additions</t>
  </si>
  <si>
    <t>Total HHHI Depreciation</t>
  </si>
  <si>
    <t>USofA 1855 - Services</t>
  </si>
  <si>
    <t>HHHI Fixed Asset 2016 Test Year Additions</t>
  </si>
  <si>
    <t>Depreciation Calculation Variance between Board Staff and HHHI</t>
  </si>
  <si>
    <t>1855-04</t>
  </si>
  <si>
    <t>Layout-TrafLight Steeles/9th Li</t>
  </si>
  <si>
    <t>Layout-S/L Steeles E. of 10thLi</t>
  </si>
  <si>
    <t>TSLO-16 Black Creek Crt.</t>
  </si>
  <si>
    <t>TSLO - 2 Deer Run Cres. (200A).</t>
  </si>
  <si>
    <t>TSLO-9402 Winston Churchill Blv</t>
  </si>
  <si>
    <t>TSLO-12479 6th Line, Limehouse.</t>
  </si>
  <si>
    <t>TSLO - 22 McGilvray Cres.</t>
  </si>
  <si>
    <t>TSLO-515 Main Street, Glen Will</t>
  </si>
  <si>
    <t>TSLO-13850 6th Line, Limehouse.</t>
  </si>
  <si>
    <t>TSLO - 9771 8th Line.</t>
  </si>
  <si>
    <t>32 SDRD &amp; 4th Line Acton</t>
  </si>
  <si>
    <t>St Light- Steeles E of 8th Line</t>
  </si>
  <si>
    <t>TSLO-across from 50 Smith  Dr</t>
  </si>
  <si>
    <t>Pole Replacements - 15 Sdrd.</t>
  </si>
  <si>
    <t>HP #4307 - Op. Driven Replace</t>
  </si>
  <si>
    <t>43 McIntre Cres - 100A Upgrade</t>
  </si>
  <si>
    <t>TSLO - L24C4 3rd Line</t>
  </si>
  <si>
    <t>TSLO - 5 George St</t>
  </si>
  <si>
    <t>TSLO - 79 Mountainview Rd. N.</t>
  </si>
  <si>
    <t>305 Maple - New 200A service</t>
  </si>
  <si>
    <t>TSLO - 43 Meadvale - 200A Upgrd</t>
  </si>
  <si>
    <t>TSLO - 51 Early St. - 200A Upgd</t>
  </si>
  <si>
    <t>TSLO - 10350 HWY25 - 100A NEW</t>
  </si>
  <si>
    <t>TSLO - 11310 Trafalgar Rd.Uprgd</t>
  </si>
  <si>
    <t>TSLO - 30 Meadvale Rd. 200A Upg</t>
  </si>
  <si>
    <t>TSLO - 114400 Steeles - Temp</t>
  </si>
  <si>
    <t>TSLO - 18 George St. - 200A</t>
  </si>
  <si>
    <t>TSLO - 63 Sargent Rd. 100A</t>
  </si>
  <si>
    <t>TSLO-15 Ann St. - 60A Temp</t>
  </si>
  <si>
    <t>TSLO - 86 Marilyn Cres. - 200A</t>
  </si>
  <si>
    <t>TSLO -6 Chipper Crt - 200A Uprd</t>
  </si>
  <si>
    <t>USofA 1860 - Meters</t>
  </si>
  <si>
    <t>2002IWMTAddtions</t>
  </si>
  <si>
    <t>1860-41</t>
  </si>
  <si>
    <t>2003IWMTAddtions</t>
  </si>
  <si>
    <t>2004IWMTAddtions</t>
  </si>
  <si>
    <t>2005IWMTAddtions</t>
  </si>
  <si>
    <t>2006IWMTAddtions</t>
  </si>
  <si>
    <t>2007IWMTAddtions</t>
  </si>
  <si>
    <t>2008IWMTAddtions</t>
  </si>
  <si>
    <t>2011IWMTAddtions</t>
  </si>
  <si>
    <t>2012IWMTAddtions</t>
  </si>
  <si>
    <t>2013IWMTAddtions</t>
  </si>
  <si>
    <t>2014IWMTAddtions</t>
  </si>
  <si>
    <t>Industrial/Wholesale meters</t>
  </si>
  <si>
    <t>2002OMPCAddtions</t>
  </si>
  <si>
    <t>1860-42</t>
  </si>
  <si>
    <t>2003OMPCAddtions</t>
  </si>
  <si>
    <t>2004OMPCAddtions</t>
  </si>
  <si>
    <t>2005OMPCAddtions</t>
  </si>
  <si>
    <t>2006OMPCAddtions</t>
  </si>
  <si>
    <t>2007OMPCAddtions</t>
  </si>
  <si>
    <t>2008OMPCAddtions</t>
  </si>
  <si>
    <t>2012OMPCAddtions</t>
  </si>
  <si>
    <t>2013OMPCAddtions</t>
  </si>
  <si>
    <t>2014OMPCAddtions</t>
  </si>
  <si>
    <t>Other meters, PTs &amp; CTs</t>
  </si>
  <si>
    <t>OMPC2015Additions</t>
  </si>
  <si>
    <t>Meter Additions 2015</t>
  </si>
  <si>
    <t>Primary Metering - GO Station</t>
  </si>
  <si>
    <t>1860-47</t>
  </si>
  <si>
    <t>HHVH Ph. 5</t>
  </si>
  <si>
    <t>TSLO - 333 Mountainview_CellTwr</t>
  </si>
  <si>
    <t>TSLO - Finoro Homes Lot6 -100A</t>
  </si>
  <si>
    <t>Depreciation for the 2016 (Test Year) based on capital additions as per the Settlement Agreement (Group 41 assets)</t>
  </si>
  <si>
    <t>Depreciation for the 2016 (Test Year) based on capital additions as per the Settlement Agreement (Group 42 assets)</t>
  </si>
  <si>
    <t>Depreciation for the 2016 (Test Year) based on capital additions as per the Settlement Agreement (Group 47 assets)</t>
  </si>
  <si>
    <t>( D )</t>
  </si>
  <si>
    <t>( E )</t>
  </si>
  <si>
    <t>USofA 1920 - Computer Equipment - Hardware</t>
  </si>
  <si>
    <t>2010CMHWAddtions</t>
  </si>
  <si>
    <t>1920-25</t>
  </si>
  <si>
    <t>2011CMHWAddtions</t>
  </si>
  <si>
    <t>2012CMHWAddtions</t>
  </si>
  <si>
    <t>2013CMHWAddtions</t>
  </si>
  <si>
    <t>2014CMHWAddtions</t>
  </si>
  <si>
    <t>CMHW2015 Addition</t>
  </si>
  <si>
    <t>CMHW2016 Addition</t>
  </si>
  <si>
    <t>2005RSBTAddtions</t>
  </si>
  <si>
    <t>1930-31</t>
  </si>
  <si>
    <t>2006RSBTAddtions</t>
  </si>
  <si>
    <t>2007RSBTAddtions</t>
  </si>
  <si>
    <t>2008RSBTAddtions</t>
  </si>
  <si>
    <t>2009RSBTAddtions</t>
  </si>
  <si>
    <t>2010RSBTAddtions</t>
  </si>
  <si>
    <t>2011RSBTAddtions</t>
  </si>
  <si>
    <t>2012RSBTAddtions</t>
  </si>
  <si>
    <t>2013RSBTAddtions</t>
  </si>
  <si>
    <t>2014RSBTAddtions</t>
  </si>
  <si>
    <t>Single Bucket Truck 111- Posi+</t>
  </si>
  <si>
    <t>2005RSTRAddtions</t>
  </si>
  <si>
    <t>1930-32</t>
  </si>
  <si>
    <t>2006RSTRAddtions</t>
  </si>
  <si>
    <t>2007RSTRAddtions</t>
  </si>
  <si>
    <t>2008RSTRAddtions</t>
  </si>
  <si>
    <t>2009RSTRAddtions</t>
  </si>
  <si>
    <t>2010RSTRAddtions</t>
  </si>
  <si>
    <t>2011RSTRAddtions</t>
  </si>
  <si>
    <t>2012RSTRAddtions</t>
  </si>
  <si>
    <t>2013RSTRAddtions</t>
  </si>
  <si>
    <t>2014RSTRAddtions</t>
  </si>
  <si>
    <t>2005RSCVAddtions</t>
  </si>
  <si>
    <t>1930-40</t>
  </si>
  <si>
    <t>2006RSCVAddtions</t>
  </si>
  <si>
    <t>2007RSCVAddtions</t>
  </si>
  <si>
    <t>2008RSCVAddtions</t>
  </si>
  <si>
    <t>2009RSCVAddtions</t>
  </si>
  <si>
    <t>2010RSCVAddtions</t>
  </si>
  <si>
    <t>2011RSCVAddtions</t>
  </si>
  <si>
    <t>2012RSCVAddtions</t>
  </si>
  <si>
    <t>2013RSCVAddtions</t>
  </si>
  <si>
    <t>2014RSCVAddtions</t>
  </si>
  <si>
    <t>Depreciation for the 2016 (Test Year) based on capital additions as per the Settlement Agreement (Group 31 assets)</t>
  </si>
  <si>
    <t>USofA 1940 - Tools, Shop and Garage Equipment</t>
  </si>
  <si>
    <t>2003EPTSAddtions</t>
  </si>
  <si>
    <t>1940-41</t>
  </si>
  <si>
    <t>2004EPTSAddtions</t>
  </si>
  <si>
    <t>2005EPTSAddtions</t>
  </si>
  <si>
    <t>2006EPTSAddtions</t>
  </si>
  <si>
    <t>2007EPTSAddtions</t>
  </si>
  <si>
    <t>2008EPTSAddtions</t>
  </si>
  <si>
    <t>2009EPTSAddtions</t>
  </si>
  <si>
    <t>2010EPTSAddtions</t>
  </si>
  <si>
    <t>2011EPTSAddtions</t>
  </si>
  <si>
    <t>2012EPTSAddtions</t>
  </si>
  <si>
    <t>2013EPTSAddtions</t>
  </si>
  <si>
    <t>2014EPTSAddtions</t>
  </si>
  <si>
    <t>EPTS_2015Additions</t>
  </si>
  <si>
    <t>Metering Tools</t>
  </si>
  <si>
    <t>Slings and Ropes</t>
  </si>
  <si>
    <t>EPTS_2015Additions1</t>
  </si>
  <si>
    <t>2006EQSTAddtions</t>
  </si>
  <si>
    <t>1940-50</t>
  </si>
  <si>
    <t>USofA 1955 - Communication Equipment</t>
  </si>
  <si>
    <t>2000SCDAAddtions</t>
  </si>
  <si>
    <t>1955-51</t>
  </si>
  <si>
    <t>2001SCDAAddtions</t>
  </si>
  <si>
    <t>2002SCDAAddtions</t>
  </si>
  <si>
    <t>2003SCDAAddtions</t>
  </si>
  <si>
    <t>2004SCDAAddtions</t>
  </si>
  <si>
    <t>2006SCDAAddtions</t>
  </si>
  <si>
    <t>2007SCDAAddtions</t>
  </si>
  <si>
    <t>2008SCDAAddtions</t>
  </si>
  <si>
    <t>2009SCDAAddtions</t>
  </si>
  <si>
    <t>2010SCDAAddtions</t>
  </si>
  <si>
    <t>2011SCDAAddtions</t>
  </si>
  <si>
    <t>2012SCDAAddtions</t>
  </si>
  <si>
    <t>2013SCDAAddtions</t>
  </si>
  <si>
    <t>2014SCDAAddtions</t>
  </si>
  <si>
    <t>Substn Automation/Modernization</t>
  </si>
  <si>
    <t>New SCADA Servers</t>
  </si>
  <si>
    <t>2008OTHRAddtions</t>
  </si>
  <si>
    <t>1955-60</t>
  </si>
  <si>
    <t>2009OTHRAddtions</t>
  </si>
  <si>
    <t>2010OTHRAddtions</t>
  </si>
  <si>
    <t>2011OTHRAddtions</t>
  </si>
  <si>
    <t>2012OTHRAddtions</t>
  </si>
  <si>
    <t>2013OTHRAddtions</t>
  </si>
  <si>
    <t>OTHR2015Additions</t>
  </si>
  <si>
    <t>2001IWMTCCAddtions</t>
  </si>
  <si>
    <t>1995-75</t>
  </si>
  <si>
    <t>2002IWMTCCAddtions</t>
  </si>
  <si>
    <t>2003IWMTCCAddtions</t>
  </si>
  <si>
    <t>2004IWMTCCAddtions</t>
  </si>
  <si>
    <t>2005IWMTCCAddtions</t>
  </si>
  <si>
    <t>2006IWMTCCAddtions</t>
  </si>
  <si>
    <t>2007IWMTCCAddtions</t>
  </si>
  <si>
    <t>2008IWMTCCAddtions</t>
  </si>
  <si>
    <t>2009IWMTCCAddtions</t>
  </si>
  <si>
    <t>2010IWMTCCAddtions</t>
  </si>
  <si>
    <t>2011IWMTCCAddtions</t>
  </si>
  <si>
    <t>2012IWMTCCAddtions</t>
  </si>
  <si>
    <t>2013IWMTCCAddtions</t>
  </si>
  <si>
    <t>2001OHCDCCAddtions</t>
  </si>
  <si>
    <t>2002OHCDCCAddtions</t>
  </si>
  <si>
    <t>2003OHCDCCAddtions</t>
  </si>
  <si>
    <t>2004OHCDCCAddtions</t>
  </si>
  <si>
    <t>2005OHCDCCAddtions</t>
  </si>
  <si>
    <t>2006OHCDCCAddtions</t>
  </si>
  <si>
    <t>2007OHCDCCAddtions</t>
  </si>
  <si>
    <t>2008OHCDCCAddtions</t>
  </si>
  <si>
    <t>2009OHCDCCAddtions</t>
  </si>
  <si>
    <t>2010OHCDCCAddtions</t>
  </si>
  <si>
    <t>2011OHCDCCAddtions</t>
  </si>
  <si>
    <t>2012OHCDCCAddtions</t>
  </si>
  <si>
    <t>2013OHCDCCAddtions</t>
  </si>
  <si>
    <t>2001OMPCCCAddtions</t>
  </si>
  <si>
    <t>2002OMPCCCAddtions</t>
  </si>
  <si>
    <t>2003OMPCCCAddtions</t>
  </si>
  <si>
    <t>2004OMPCCCAddtions</t>
  </si>
  <si>
    <t>2005OMPCCCAddtions</t>
  </si>
  <si>
    <t>2006OMPCCCAddtions</t>
  </si>
  <si>
    <t>2007OMPCCCAddtions</t>
  </si>
  <si>
    <t>2008OMPCCCAddtions</t>
  </si>
  <si>
    <t>2009OMPCCCAddtions</t>
  </si>
  <si>
    <t>2010OMPCCCAddtions</t>
  </si>
  <si>
    <t>2011OMPCCCAddtions</t>
  </si>
  <si>
    <t>2012OMPCCCAddtions</t>
  </si>
  <si>
    <t>2013OMPCCCAddtions</t>
  </si>
  <si>
    <t>2001PTFXCCAddtions</t>
  </si>
  <si>
    <t>2002PTFXCCAddtions</t>
  </si>
  <si>
    <t>2003PTFXCCAddtions</t>
  </si>
  <si>
    <t>2004PTFXCCAddtions</t>
  </si>
  <si>
    <t>2005PTFXCCAddtions</t>
  </si>
  <si>
    <t>2006PTFXCCAddtions</t>
  </si>
  <si>
    <t>2007PTFXCCAddtions</t>
  </si>
  <si>
    <t>2008PTFXCCAddtions</t>
  </si>
  <si>
    <t>2009PTFXCCAddtions</t>
  </si>
  <si>
    <t>2010PTFXCCAddtions</t>
  </si>
  <si>
    <t>2011PTFXCCAddtions</t>
  </si>
  <si>
    <t>2012PTFXCCAddtions</t>
  </si>
  <si>
    <t>2013PTFXCCAddtions</t>
  </si>
  <si>
    <t>2001UGPCCCAddtions</t>
  </si>
  <si>
    <t>2002UGPCCCAddtions</t>
  </si>
  <si>
    <t>2003UGPCCCAddtions</t>
  </si>
  <si>
    <t>2004UGPCCCAddtions</t>
  </si>
  <si>
    <t>2005UGPCCCAddtions</t>
  </si>
  <si>
    <t>2006UGPCCCAddtions</t>
  </si>
  <si>
    <t>2007UGPCCCAddtions</t>
  </si>
  <si>
    <t>2008UGPCCCAddtions</t>
  </si>
  <si>
    <t>2009UGPCCCAddtions</t>
  </si>
  <si>
    <t>2010UGPCCCAddtions</t>
  </si>
  <si>
    <t>2011UGPCCCAddtions</t>
  </si>
  <si>
    <t>2012UGPCCCAddtions</t>
  </si>
  <si>
    <t>2013UGPCCCAddtions</t>
  </si>
  <si>
    <t>2001UGSCCCAddtions</t>
  </si>
  <si>
    <t>2002UGSCCCAddtions</t>
  </si>
  <si>
    <t>2003UGSCCCAddtions</t>
  </si>
  <si>
    <t>2004UGSCCCAddtions</t>
  </si>
  <si>
    <t>2005UGSCCCAddtions</t>
  </si>
  <si>
    <t>2006UGSCCCAddtions</t>
  </si>
  <si>
    <t>2007UGSCCCAddtions</t>
  </si>
  <si>
    <t>2008UGSCCCAddtions</t>
  </si>
  <si>
    <t>2009UGSCCCAddtions</t>
  </si>
  <si>
    <t>2010UGSCCCAddtions</t>
  </si>
  <si>
    <t>2011UGSCCCAddtions</t>
  </si>
  <si>
    <t>2012UGSCCCAddtions</t>
  </si>
  <si>
    <t>2013UGSCCCAddtions</t>
  </si>
  <si>
    <t>2014 Contributed Capital Additions</t>
  </si>
  <si>
    <t>2015 Contributed Capital Additions</t>
  </si>
  <si>
    <t>Depreciation for the 2016 (Test Year) based on capital additions as per the Settlement Agreement (Group 51 assets)</t>
  </si>
  <si>
    <t>USofA 1995 - Contributed Capital</t>
  </si>
  <si>
    <t>Total Agreed upon 2016 Additions from Page 56 in 2016 Settlement Proposal</t>
  </si>
  <si>
    <t>Summary of Board Staff and HHHI Variances</t>
  </si>
  <si>
    <t>Depreciation Adjustment as per Table A-1 - 2016 Approved Cost of Service vs. 2016 Correctly Calculated</t>
  </si>
  <si>
    <t>Depreciation for the 2016 (Test Year) based on capital additions as per the Settlement Agreement (Group 40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</si>
</sst>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_(* #,##0.00_);_(* \(#,##0.00\);_(* \-??_);_(@_)"/>
    <numFmt numFmtId="168" formatCode="_(\$* #,##0.00_);_(\$* \(#,##0.00\);_(\$* \-??_);_(@_)"/>
    <numFmt numFmtId="169" formatCode="_-* #,##0_-;\-* #,##0_-;_-* &quot;-&quot;??_-;_-@_-"/>
  </numFmts>
  <fonts count="33">
    <font>
      <sz val="9"/>
      <name val="Segoe UI"/>
      <family val="2"/>
    </font>
    <font>
      <sz val="11"/>
      <color theme="1"/>
      <name val="Calibri"/>
      <family val="2"/>
      <scheme val="minor"/>
    </font>
    <font>
      <sz val="9"/>
      <name val="Segoe UI"/>
      <family val="2"/>
    </font>
    <font>
      <b/>
      <sz val="9"/>
      <name val="Segoe UI"/>
      <family val="2"/>
    </font>
    <font>
      <b/>
      <sz val="9"/>
      <color rgb="FF0070C0"/>
      <name val="Segoe UI"/>
      <family val="2"/>
    </font>
    <font>
      <sz val="10"/>
      <color indexed="8"/>
      <name val="Arial"/>
      <family val="2"/>
    </font>
    <font>
      <sz val="10"/>
      <color indexed="9"/>
      <name val="Arial"/>
      <family val="2"/>
    </font>
    <font>
      <sz val="10"/>
      <color indexed="28"/>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2"/>
      <name val="SWISS"/>
    </font>
    <font>
      <sz val="8.25"/>
      <color rgb="FF000000"/>
      <name val="Microsoft Sans Serif"/>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9"/>
      <color rgb="FFFF0000"/>
      <name val="Segoe UI"/>
      <family val="2"/>
    </font>
    <font>
      <sz val="9"/>
      <color rgb="FFFF0000"/>
      <name val="Segoe UI"/>
      <family val="2"/>
    </font>
    <font>
      <sz val="9"/>
      <color rgb="FF00B0F0"/>
      <name val="Segoe UI"/>
      <family val="2"/>
    </font>
    <font>
      <b/>
      <i/>
      <sz val="11"/>
      <color rgb="FF0070C0"/>
      <name val="Segoe UI"/>
      <family val="2"/>
    </font>
    <font>
      <b/>
      <sz val="11"/>
      <name val="Segoe UI"/>
      <family val="2"/>
    </font>
    <font>
      <b/>
      <sz val="9"/>
      <color rgb="FF7030A0"/>
      <name val="Segoe UI"/>
      <family val="2"/>
    </font>
    <font>
      <sz val="9"/>
      <color rgb="FF7030A0"/>
      <name val="Segoe UI"/>
      <family val="2"/>
    </font>
    <font>
      <b/>
      <sz val="10"/>
      <color rgb="FF0070C0"/>
      <name val="Segoe UI"/>
      <family val="2"/>
    </font>
  </fonts>
  <fills count="29">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21"/>
        <bgColor indexed="57"/>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B343"/>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100">
    <xf numFmtId="0" fontId="0" fillId="0" borderId="0">
      <alignment vertical="center"/>
    </xf>
    <xf numFmtId="43" fontId="2" fillId="0" borderId="0" applyFon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1" borderId="0" applyNumberFormat="0" applyBorder="0" applyAlignment="0" applyProtection="0"/>
    <xf numFmtId="0" fontId="7" fillId="5" borderId="0" applyNumberFormat="0" applyBorder="0" applyAlignment="0" applyProtection="0"/>
    <xf numFmtId="0" fontId="8" fillId="22" borderId="11" applyNumberFormat="0" applyAlignment="0" applyProtection="0"/>
    <xf numFmtId="0" fontId="9" fillId="23" borderId="12" applyNumberFormat="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167" fontId="10" fillId="0" borderId="0" applyFill="0" applyBorder="0" applyAlignment="0" applyProtection="0"/>
    <xf numFmtId="167" fontId="10" fillId="0" borderId="0" applyFill="0" applyBorder="0" applyAlignment="0" applyProtection="0"/>
    <xf numFmtId="165"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8" fontId="10" fillId="0" borderId="0" applyFill="0" applyBorder="0" applyAlignment="0" applyProtection="0"/>
    <xf numFmtId="168" fontId="10" fillId="0" borderId="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0" fontId="11" fillId="0" borderId="0" applyNumberFormat="0" applyFill="0" applyBorder="0" applyAlignment="0" applyProtection="0"/>
    <xf numFmtId="2" fontId="10" fillId="0" borderId="0" applyFont="0" applyFill="0" applyBorder="0" applyAlignment="0" applyProtection="0"/>
    <xf numFmtId="0" fontId="12" fillId="6"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6" fillId="9" borderId="11" applyNumberFormat="0" applyAlignment="0" applyProtection="0"/>
    <xf numFmtId="0" fontId="17" fillId="0" borderId="16" applyNumberFormat="0" applyFill="0" applyAlignment="0" applyProtection="0"/>
    <xf numFmtId="0" fontId="18" fillId="2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 fillId="0" borderId="0"/>
    <xf numFmtId="0" fontId="1" fillId="0" borderId="0"/>
    <xf numFmtId="0" fontId="10" fillId="0" borderId="0"/>
    <xf numFmtId="0" fontId="2" fillId="0" borderId="0">
      <alignment vertical="center"/>
    </xf>
    <xf numFmtId="0" fontId="19" fillId="0" borderId="0"/>
    <xf numFmtId="0" fontId="20" fillId="0" borderId="0" applyAlignment="0"/>
    <xf numFmtId="0" fontId="10" fillId="25" borderId="17" applyNumberFormat="0" applyAlignment="0" applyProtection="0"/>
    <xf numFmtId="0" fontId="10" fillId="25" borderId="17" applyNumberFormat="0" applyAlignment="0" applyProtection="0"/>
    <xf numFmtId="0" fontId="21" fillId="22" borderId="18" applyNumberFormat="0" applyAlignment="0" applyProtection="0"/>
    <xf numFmtId="9" fontId="10" fillId="0" borderId="0" applyFill="0" applyBorder="0" applyAlignment="0" applyProtection="0"/>
    <xf numFmtId="9" fontId="10" fillId="0" borderId="0" applyFill="0" applyBorder="0" applyAlignment="0" applyProtection="0"/>
    <xf numFmtId="9" fontId="10" fillId="0" borderId="0" applyFont="0" applyFill="0" applyBorder="0" applyAlignment="0" applyProtection="0"/>
    <xf numFmtId="9" fontId="10"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ill="0" applyBorder="0" applyAlignment="0" applyProtection="0"/>
    <xf numFmtId="9" fontId="19" fillId="0" borderId="0" applyFont="0" applyFill="0" applyBorder="0" applyAlignment="0" applyProtection="0"/>
    <xf numFmtId="0" fontId="22" fillId="0" borderId="0" applyNumberFormat="0" applyFill="0" applyBorder="0" applyAlignment="0" applyProtection="0"/>
    <xf numFmtId="0" fontId="23" fillId="0" borderId="19" applyNumberFormat="0" applyFill="0" applyAlignment="0" applyProtection="0"/>
    <xf numFmtId="0" fontId="24" fillId="0" borderId="0" applyNumberFormat="0" applyFill="0" applyBorder="0" applyAlignment="0" applyProtection="0"/>
  </cellStyleXfs>
  <cellXfs count="236">
    <xf numFmtId="0" fontId="0" fillId="0" borderId="0" xfId="0">
      <alignment vertical="center"/>
    </xf>
    <xf numFmtId="0" fontId="0" fillId="0" borderId="3" xfId="0" applyBorder="1">
      <alignment vertical="center"/>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0" fillId="0" borderId="9" xfId="0" applyBorder="1">
      <alignment vertical="center"/>
    </xf>
    <xf numFmtId="0" fontId="0" fillId="0" borderId="0" xfId="0" applyBorder="1">
      <alignment vertical="center"/>
    </xf>
    <xf numFmtId="14" fontId="0" fillId="0" borderId="0" xfId="0" applyNumberFormat="1" applyBorder="1" applyAlignment="1">
      <alignment vertical="center"/>
    </xf>
    <xf numFmtId="43" fontId="0" fillId="0" borderId="0" xfId="1" applyFont="1" applyBorder="1" applyAlignment="1">
      <alignment vertical="center"/>
    </xf>
    <xf numFmtId="0" fontId="0" fillId="0" borderId="6" xfId="0" applyBorder="1">
      <alignment vertical="center"/>
    </xf>
    <xf numFmtId="0" fontId="0" fillId="0" borderId="5" xfId="0" applyBorder="1">
      <alignment vertical="center"/>
    </xf>
    <xf numFmtId="14" fontId="0" fillId="0" borderId="5" xfId="0" applyNumberFormat="1" applyBorder="1" applyAlignment="1">
      <alignment vertical="center"/>
    </xf>
    <xf numFmtId="43" fontId="0" fillId="0" borderId="5" xfId="1" applyFont="1" applyBorder="1" applyAlignment="1">
      <alignment vertical="center"/>
    </xf>
    <xf numFmtId="0" fontId="3" fillId="0" borderId="6" xfId="0" applyFont="1" applyBorder="1">
      <alignment vertical="center"/>
    </xf>
    <xf numFmtId="0" fontId="3" fillId="0" borderId="0" xfId="0" applyFont="1">
      <alignment vertical="center"/>
    </xf>
    <xf numFmtId="0" fontId="25" fillId="0" borderId="6" xfId="0" applyFont="1" applyBorder="1">
      <alignment vertical="center"/>
    </xf>
    <xf numFmtId="43" fontId="3" fillId="27" borderId="21" xfId="1" applyFont="1" applyFill="1" applyBorder="1" applyAlignment="1">
      <alignment horizontal="center" vertical="center" wrapText="1"/>
    </xf>
    <xf numFmtId="49" fontId="3" fillId="27" borderId="20" xfId="1" applyNumberFormat="1" applyFont="1" applyFill="1" applyBorder="1" applyAlignment="1">
      <alignment horizontal="center" vertical="center" wrapText="1"/>
    </xf>
    <xf numFmtId="43" fontId="0" fillId="27" borderId="22" xfId="1" applyFont="1" applyFill="1" applyBorder="1" applyAlignment="1">
      <alignment vertical="center"/>
    </xf>
    <xf numFmtId="43" fontId="3" fillId="26" borderId="21" xfId="1" applyFont="1" applyFill="1" applyBorder="1" applyAlignment="1">
      <alignment horizontal="center" vertical="center" wrapText="1"/>
    </xf>
    <xf numFmtId="49" fontId="3" fillId="26" borderId="20" xfId="1" applyNumberFormat="1" applyFont="1" applyFill="1" applyBorder="1" applyAlignment="1">
      <alignment horizontal="center" vertical="center" wrapText="1"/>
    </xf>
    <xf numFmtId="43" fontId="0" fillId="26" borderId="22" xfId="0" applyNumberFormat="1" applyFill="1" applyBorder="1">
      <alignment vertical="center"/>
    </xf>
    <xf numFmtId="166" fontId="0" fillId="26" borderId="21" xfId="1" applyNumberFormat="1" applyFont="1" applyFill="1" applyBorder="1" applyAlignment="1">
      <alignment vertical="center"/>
    </xf>
    <xf numFmtId="0" fontId="3" fillId="2" borderId="2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4" xfId="0" applyFont="1" applyBorder="1">
      <alignment vertical="center"/>
    </xf>
    <xf numFmtId="43" fontId="3" fillId="0" borderId="25" xfId="1" applyFont="1" applyBorder="1" applyAlignment="1">
      <alignment vertical="center"/>
    </xf>
    <xf numFmtId="166" fontId="3" fillId="27" borderId="23" xfId="1" applyNumberFormat="1" applyFont="1" applyFill="1" applyBorder="1" applyAlignment="1">
      <alignment vertical="center"/>
    </xf>
    <xf numFmtId="0" fontId="25" fillId="0" borderId="25" xfId="0" applyFont="1" applyBorder="1">
      <alignment vertical="center"/>
    </xf>
    <xf numFmtId="43" fontId="3" fillId="26" borderId="23" xfId="0" applyNumberFormat="1" applyFont="1" applyFill="1" applyBorder="1">
      <alignment vertical="center"/>
    </xf>
    <xf numFmtId="0" fontId="0" fillId="0" borderId="27" xfId="0" applyFont="1" applyBorder="1">
      <alignment vertical="center"/>
    </xf>
    <xf numFmtId="43" fontId="0" fillId="0" borderId="27" xfId="1" applyFont="1" applyBorder="1" applyAlignment="1">
      <alignment vertical="center"/>
    </xf>
    <xf numFmtId="43" fontId="0" fillId="27" borderId="28" xfId="1" applyFont="1" applyFill="1" applyBorder="1" applyAlignment="1">
      <alignment vertical="center"/>
    </xf>
    <xf numFmtId="43" fontId="3" fillId="26" borderId="28" xfId="0" applyNumberFormat="1" applyFont="1" applyFill="1" applyBorder="1">
      <alignment vertical="center"/>
    </xf>
    <xf numFmtId="166" fontId="0" fillId="0" borderId="5" xfId="1" applyNumberFormat="1" applyFont="1" applyBorder="1" applyAlignment="1">
      <alignment vertical="center"/>
    </xf>
    <xf numFmtId="0" fontId="25" fillId="0" borderId="6" xfId="0" applyFont="1" applyFill="1" applyBorder="1">
      <alignment vertical="center"/>
    </xf>
    <xf numFmtId="43" fontId="0" fillId="0" borderId="0" xfId="1" applyFont="1" applyAlignment="1">
      <alignment vertical="center"/>
    </xf>
    <xf numFmtId="0" fontId="0" fillId="0" borderId="0" xfId="0" applyAlignment="1">
      <alignment vertical="center" wrapText="1"/>
    </xf>
    <xf numFmtId="0" fontId="26" fillId="0" borderId="0" xfId="0" applyFont="1">
      <alignment vertical="center"/>
    </xf>
    <xf numFmtId="14" fontId="26" fillId="0" borderId="0" xfId="0" applyNumberFormat="1" applyFont="1" applyAlignment="1">
      <alignment vertical="center"/>
    </xf>
    <xf numFmtId="43" fontId="26" fillId="0" borderId="0" xfId="1" applyFont="1" applyAlignment="1">
      <alignment vertical="center"/>
    </xf>
    <xf numFmtId="165" fontId="26" fillId="0" borderId="0" xfId="0" applyNumberFormat="1" applyFont="1" applyAlignment="1">
      <alignment vertical="center" wrapText="1"/>
    </xf>
    <xf numFmtId="43" fontId="0" fillId="0" borderId="6" xfId="1" applyFont="1" applyBorder="1" applyAlignment="1">
      <alignment vertical="center"/>
    </xf>
    <xf numFmtId="165" fontId="0" fillId="0" borderId="6" xfId="0" applyNumberFormat="1" applyBorder="1">
      <alignment vertical="center"/>
    </xf>
    <xf numFmtId="0" fontId="28" fillId="0" borderId="9" xfId="0" applyFont="1" applyFill="1" applyBorder="1">
      <alignment vertical="center"/>
    </xf>
    <xf numFmtId="165" fontId="0" fillId="26" borderId="22" xfId="0" applyNumberFormat="1" applyFill="1" applyBorder="1" applyAlignment="1">
      <alignment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3" fillId="0" borderId="25" xfId="0" applyFont="1" applyBorder="1" applyAlignment="1">
      <alignment horizontal="center" vertical="center"/>
    </xf>
    <xf numFmtId="0" fontId="0" fillId="0" borderId="27" xfId="0" applyFont="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26" fillId="0" borderId="0" xfId="0" applyFont="1" applyAlignment="1">
      <alignment horizontal="center" vertical="center" wrapText="1"/>
    </xf>
    <xf numFmtId="0" fontId="0" fillId="0" borderId="5" xfId="1" applyNumberFormat="1" applyFont="1" applyBorder="1" applyAlignment="1">
      <alignment horizontal="center" vertical="center"/>
    </xf>
    <xf numFmtId="43" fontId="26" fillId="0" borderId="0" xfId="1" applyFont="1" applyFill="1" applyBorder="1" applyAlignment="1">
      <alignment vertical="center"/>
    </xf>
    <xf numFmtId="165" fontId="26" fillId="0" borderId="0" xfId="0" applyNumberFormat="1" applyFont="1" applyFill="1" applyBorder="1" applyAlignment="1">
      <alignment vertical="center" wrapText="1"/>
    </xf>
    <xf numFmtId="43" fontId="0" fillId="0" borderId="0" xfId="1" applyFont="1" applyFill="1" applyBorder="1" applyAlignment="1">
      <alignment vertical="center"/>
    </xf>
    <xf numFmtId="43" fontId="27" fillId="0" borderId="0" xfId="1" applyFont="1" applyFill="1" applyBorder="1" applyAlignment="1">
      <alignment vertical="center"/>
    </xf>
    <xf numFmtId="0" fontId="26" fillId="0" borderId="0" xfId="0" applyFont="1" applyFill="1" applyBorder="1">
      <alignment vertical="center"/>
    </xf>
    <xf numFmtId="14" fontId="26" fillId="0" borderId="0" xfId="0" applyNumberFormat="1" applyFont="1" applyFill="1" applyBorder="1" applyAlignment="1">
      <alignment vertical="center"/>
    </xf>
    <xf numFmtId="0" fontId="26" fillId="0" borderId="0" xfId="0" applyFont="1" applyFill="1" applyBorder="1" applyAlignment="1">
      <alignment horizontal="center" vertical="center" wrapText="1"/>
    </xf>
    <xf numFmtId="0" fontId="0" fillId="0" borderId="0" xfId="0" applyFill="1" applyBorder="1">
      <alignment vertical="center"/>
    </xf>
    <xf numFmtId="166" fontId="26" fillId="0" borderId="0" xfId="1" applyNumberFormat="1" applyFont="1" applyFill="1" applyBorder="1" applyAlignment="1">
      <alignment horizontal="center" vertical="center"/>
    </xf>
    <xf numFmtId="0" fontId="27" fillId="0" borderId="0" xfId="0" applyFont="1" applyFill="1" applyBorder="1">
      <alignment vertical="center"/>
    </xf>
    <xf numFmtId="14" fontId="27" fillId="0" borderId="0" xfId="0" applyNumberFormat="1" applyFont="1" applyFill="1" applyBorder="1" applyAlignment="1">
      <alignment vertical="center"/>
    </xf>
    <xf numFmtId="166" fontId="27" fillId="0" borderId="0" xfId="1" applyNumberFormat="1" applyFont="1" applyFill="1" applyBorder="1" applyAlignment="1">
      <alignment horizontal="center" vertical="center"/>
    </xf>
    <xf numFmtId="169" fontId="3" fillId="0" borderId="0" xfId="0" applyNumberFormat="1" applyFont="1" applyFill="1" applyBorder="1">
      <alignment vertical="center"/>
    </xf>
    <xf numFmtId="0" fontId="0" fillId="0" borderId="0" xfId="0" applyFill="1" applyBorder="1" applyAlignment="1">
      <alignment horizontal="center" vertical="center"/>
    </xf>
    <xf numFmtId="43" fontId="0" fillId="0" borderId="0" xfId="0" applyNumberFormat="1" applyFill="1" applyBorder="1">
      <alignment vertical="center"/>
    </xf>
    <xf numFmtId="43" fontId="3" fillId="26" borderId="23" xfId="1" applyFont="1" applyFill="1" applyBorder="1" applyAlignment="1">
      <alignment vertical="center"/>
    </xf>
    <xf numFmtId="43" fontId="0" fillId="26" borderId="22" xfId="1" applyFont="1" applyFill="1" applyBorder="1" applyAlignment="1">
      <alignment vertical="center"/>
    </xf>
    <xf numFmtId="166" fontId="3" fillId="26" borderId="28" xfId="1" applyNumberFormat="1" applyFont="1" applyFill="1" applyBorder="1" applyAlignment="1">
      <alignment vertical="center"/>
    </xf>
    <xf numFmtId="166" fontId="0" fillId="0" borderId="0" xfId="1" applyNumberFormat="1" applyFont="1" applyBorder="1" applyAlignment="1">
      <alignment horizontal="center" vertical="center"/>
    </xf>
    <xf numFmtId="43" fontId="0" fillId="26" borderId="22" xfId="1" applyFont="1" applyFill="1" applyBorder="1" applyAlignment="1">
      <alignment vertical="center" wrapText="1"/>
    </xf>
    <xf numFmtId="0" fontId="0" fillId="0" borderId="0" xfId="1" applyNumberFormat="1" applyFont="1" applyBorder="1" applyAlignment="1">
      <alignment horizontal="center" vertical="center"/>
    </xf>
    <xf numFmtId="14" fontId="0" fillId="0" borderId="0" xfId="0" applyNumberFormat="1" applyBorder="1" applyAlignment="1">
      <alignment horizontal="center" vertical="center"/>
    </xf>
    <xf numFmtId="166" fontId="3" fillId="0" borderId="5" xfId="1" applyNumberFormat="1" applyFont="1" applyFill="1" applyBorder="1" applyAlignment="1">
      <alignment vertical="center"/>
    </xf>
    <xf numFmtId="43" fontId="0" fillId="28" borderId="22" xfId="1" applyFont="1" applyFill="1" applyBorder="1" applyAlignment="1">
      <alignment vertical="center"/>
    </xf>
    <xf numFmtId="43" fontId="0" fillId="28" borderId="21" xfId="1" applyFont="1" applyFill="1" applyBorder="1" applyAlignment="1">
      <alignment vertical="center"/>
    </xf>
    <xf numFmtId="166" fontId="3" fillId="2" borderId="21" xfId="1" applyNumberFormat="1" applyFont="1" applyFill="1" applyBorder="1" applyAlignment="1">
      <alignment vertical="center"/>
    </xf>
    <xf numFmtId="166" fontId="3" fillId="3" borderId="21" xfId="1" applyNumberFormat="1" applyFont="1" applyFill="1" applyBorder="1" applyAlignment="1">
      <alignment vertical="center"/>
    </xf>
    <xf numFmtId="165" fontId="0" fillId="0" borderId="0" xfId="0" applyNumberFormat="1">
      <alignment vertical="center"/>
    </xf>
    <xf numFmtId="0" fontId="0" fillId="0" borderId="0" xfId="0" applyBorder="1" applyAlignment="1">
      <alignment vertical="center"/>
    </xf>
    <xf numFmtId="0" fontId="0" fillId="0" borderId="4" xfId="0" applyBorder="1">
      <alignment vertical="center"/>
    </xf>
    <xf numFmtId="14" fontId="0" fillId="0" borderId="5" xfId="0" applyNumberFormat="1" applyBorder="1" applyAlignment="1">
      <alignment horizontal="center" vertical="center"/>
    </xf>
    <xf numFmtId="43" fontId="0" fillId="27" borderId="21" xfId="1" applyFont="1" applyFill="1" applyBorder="1" applyAlignment="1">
      <alignment vertical="center"/>
    </xf>
    <xf numFmtId="0" fontId="0" fillId="0" borderId="5" xfId="0" applyBorder="1" applyAlignment="1">
      <alignment vertical="center"/>
    </xf>
    <xf numFmtId="0" fontId="3" fillId="0" borderId="25" xfId="0" applyFont="1" applyBorder="1" applyAlignment="1">
      <alignment vertical="center"/>
    </xf>
    <xf numFmtId="0" fontId="3" fillId="0" borderId="27" xfId="0" applyFont="1" applyFill="1" applyBorder="1" applyAlignment="1">
      <alignment vertical="center" wrapText="1"/>
    </xf>
    <xf numFmtId="0" fontId="3" fillId="0" borderId="34" xfId="0" applyFont="1" applyFill="1" applyBorder="1" applyAlignment="1">
      <alignment vertical="center" wrapText="1"/>
    </xf>
    <xf numFmtId="0" fontId="0" fillId="0" borderId="27" xfId="0" applyFont="1" applyBorder="1" applyAlignment="1">
      <alignment vertical="center"/>
    </xf>
    <xf numFmtId="0" fontId="28" fillId="0" borderId="0" xfId="0" applyFont="1" applyFill="1" applyBorder="1">
      <alignment vertical="center"/>
    </xf>
    <xf numFmtId="0" fontId="0" fillId="0" borderId="0" xfId="0" applyAlignment="1">
      <alignment vertical="center"/>
    </xf>
    <xf numFmtId="43" fontId="3" fillId="27" borderId="20" xfId="1" applyFont="1" applyFill="1" applyBorder="1" applyAlignment="1">
      <alignment horizontal="center" vertical="center" wrapText="1"/>
    </xf>
    <xf numFmtId="43" fontId="0" fillId="26" borderId="21" xfId="0" applyNumberFormat="1" applyFill="1" applyBorder="1">
      <alignment vertical="center"/>
    </xf>
    <xf numFmtId="166" fontId="3" fillId="26" borderId="28" xfId="0" applyNumberFormat="1" applyFont="1" applyFill="1" applyBorder="1">
      <alignment vertical="center"/>
    </xf>
    <xf numFmtId="14" fontId="0" fillId="0" borderId="0" xfId="0" applyNumberFormat="1" applyAlignment="1">
      <alignment vertical="center"/>
    </xf>
    <xf numFmtId="43" fontId="0" fillId="27" borderId="35" xfId="1" applyFont="1" applyFill="1" applyBorder="1" applyAlignment="1">
      <alignment vertical="center"/>
    </xf>
    <xf numFmtId="43" fontId="0" fillId="26" borderId="35" xfId="1" applyFont="1" applyFill="1" applyBorder="1" applyAlignment="1">
      <alignment vertical="center"/>
    </xf>
    <xf numFmtId="43" fontId="0" fillId="26" borderId="21" xfId="1" applyFont="1" applyFill="1" applyBorder="1" applyAlignment="1">
      <alignment vertical="center"/>
    </xf>
    <xf numFmtId="166" fontId="0" fillId="0" borderId="0" xfId="1" applyNumberFormat="1" applyFont="1" applyAlignment="1">
      <alignment vertical="center"/>
    </xf>
    <xf numFmtId="165" fontId="0" fillId="0" borderId="0" xfId="0" applyNumberFormat="1" applyAlignment="1">
      <alignment vertical="center" wrapText="1"/>
    </xf>
    <xf numFmtId="43" fontId="0" fillId="0" borderId="36" xfId="1" applyFont="1" applyBorder="1" applyAlignment="1">
      <alignment vertical="center"/>
    </xf>
    <xf numFmtId="166" fontId="3" fillId="0" borderId="0" xfId="1" applyNumberFormat="1" applyFont="1" applyBorder="1" applyAlignment="1">
      <alignment vertical="center"/>
    </xf>
    <xf numFmtId="0" fontId="0" fillId="0" borderId="36" xfId="0" applyBorder="1" applyAlignment="1">
      <alignment horizontal="center" vertical="center"/>
    </xf>
    <xf numFmtId="14" fontId="0" fillId="0" borderId="36" xfId="0" applyNumberFormat="1" applyBorder="1" applyAlignment="1">
      <alignment horizontal="center" vertical="center"/>
    </xf>
    <xf numFmtId="0" fontId="0" fillId="0" borderId="36" xfId="1" applyNumberFormat="1" applyFont="1" applyBorder="1" applyAlignment="1">
      <alignment horizontal="center" vertical="center"/>
    </xf>
    <xf numFmtId="0" fontId="0" fillId="0" borderId="37" xfId="0" applyBorder="1">
      <alignment vertical="center"/>
    </xf>
    <xf numFmtId="0" fontId="0" fillId="0" borderId="38" xfId="0" applyBorder="1">
      <alignment vertical="center"/>
    </xf>
    <xf numFmtId="166" fontId="0" fillId="26" borderId="22" xfId="1" applyNumberFormat="1" applyFont="1" applyFill="1" applyBorder="1" applyAlignment="1">
      <alignment vertical="center"/>
    </xf>
    <xf numFmtId="43" fontId="0" fillId="27" borderId="39" xfId="1" applyFont="1" applyFill="1" applyBorder="1" applyAlignment="1">
      <alignment vertical="center"/>
    </xf>
    <xf numFmtId="165" fontId="0" fillId="26" borderId="35" xfId="0" applyNumberFormat="1" applyFill="1" applyBorder="1" applyAlignment="1">
      <alignment vertical="center" wrapText="1"/>
    </xf>
    <xf numFmtId="165" fontId="0" fillId="26" borderId="39" xfId="0" applyNumberFormat="1" applyFill="1" applyBorder="1" applyAlignment="1">
      <alignment vertical="center" wrapText="1"/>
    </xf>
    <xf numFmtId="165" fontId="0" fillId="26" borderId="21" xfId="0" applyNumberFormat="1" applyFill="1" applyBorder="1" applyAlignment="1">
      <alignment vertical="center" wrapText="1"/>
    </xf>
    <xf numFmtId="0" fontId="0" fillId="0" borderId="0" xfId="0" applyFont="1">
      <alignment vertical="center"/>
    </xf>
    <xf numFmtId="0" fontId="0" fillId="0" borderId="0" xfId="0" applyFont="1" applyFill="1">
      <alignment vertical="center"/>
    </xf>
    <xf numFmtId="0" fontId="0" fillId="0" borderId="40" xfId="0" applyBorder="1">
      <alignment vertical="center"/>
    </xf>
    <xf numFmtId="0" fontId="0" fillId="0" borderId="1" xfId="0" applyBorder="1">
      <alignment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43" fontId="0" fillId="0" borderId="2" xfId="1" applyFont="1" applyBorder="1" applyAlignment="1">
      <alignment vertical="center"/>
    </xf>
    <xf numFmtId="0" fontId="0" fillId="0" borderId="2" xfId="1" applyNumberFormat="1" applyFont="1" applyBorder="1" applyAlignment="1">
      <alignment horizontal="center" vertical="center"/>
    </xf>
    <xf numFmtId="0" fontId="0" fillId="0" borderId="41" xfId="0" applyBorder="1">
      <alignment vertical="center"/>
    </xf>
    <xf numFmtId="43" fontId="3" fillId="0" borderId="25" xfId="0" applyNumberFormat="1" applyFont="1" applyBorder="1" applyAlignment="1">
      <alignment vertical="center"/>
    </xf>
    <xf numFmtId="43" fontId="3" fillId="0" borderId="33" xfId="0" applyNumberFormat="1" applyFont="1" applyBorder="1" applyAlignment="1">
      <alignment vertical="center"/>
    </xf>
    <xf numFmtId="0" fontId="31" fillId="0" borderId="0" xfId="0" applyFont="1">
      <alignment vertical="center"/>
    </xf>
    <xf numFmtId="43" fontId="25" fillId="0" borderId="5" xfId="1" applyFont="1" applyBorder="1" applyAlignment="1">
      <alignment vertical="center"/>
    </xf>
    <xf numFmtId="0" fontId="25" fillId="0" borderId="10" xfId="0" applyFont="1" applyBorder="1">
      <alignment vertical="center"/>
    </xf>
    <xf numFmtId="166" fontId="25" fillId="0" borderId="5" xfId="1" applyNumberFormat="1" applyFont="1" applyBorder="1" applyAlignment="1">
      <alignment vertical="center"/>
    </xf>
    <xf numFmtId="43" fontId="25" fillId="0" borderId="0" xfId="1" applyFont="1" applyBorder="1" applyAlignment="1">
      <alignment vertical="center"/>
    </xf>
    <xf numFmtId="166" fontId="0" fillId="27" borderId="22" xfId="1" applyNumberFormat="1" applyFont="1" applyFill="1" applyBorder="1" applyAlignment="1">
      <alignment vertical="center"/>
    </xf>
    <xf numFmtId="166" fontId="0" fillId="27" borderId="22" xfId="71" applyNumberFormat="1" applyFont="1" applyFill="1" applyBorder="1" applyAlignment="1">
      <alignment vertical="center" wrapText="1"/>
    </xf>
    <xf numFmtId="169" fontId="0" fillId="26" borderId="22" xfId="29" applyNumberFormat="1" applyFont="1" applyFill="1" applyBorder="1" applyAlignment="1">
      <alignment vertical="center"/>
    </xf>
    <xf numFmtId="166" fontId="0" fillId="26" borderId="39" xfId="1" applyNumberFormat="1" applyFont="1" applyFill="1" applyBorder="1" applyAlignment="1">
      <alignment vertical="center"/>
    </xf>
    <xf numFmtId="166" fontId="3" fillId="26" borderId="22" xfId="1" applyNumberFormat="1" applyFont="1" applyFill="1" applyBorder="1" applyAlignment="1">
      <alignment vertical="center"/>
    </xf>
    <xf numFmtId="166" fontId="2" fillId="3" borderId="22" xfId="1" applyNumberFormat="1" applyFont="1" applyFill="1" applyBorder="1" applyAlignment="1">
      <alignment vertical="center"/>
    </xf>
    <xf numFmtId="166" fontId="0" fillId="3" borderId="22" xfId="1" applyNumberFormat="1" applyFont="1" applyFill="1" applyBorder="1" applyAlignment="1">
      <alignment vertical="center"/>
    </xf>
    <xf numFmtId="166" fontId="0" fillId="3" borderId="39" xfId="1" applyNumberFormat="1" applyFont="1" applyFill="1" applyBorder="1" applyAlignment="1">
      <alignment vertical="center"/>
    </xf>
    <xf numFmtId="166" fontId="3" fillId="3" borderId="22" xfId="1" applyNumberFormat="1" applyFont="1" applyFill="1" applyBorder="1" applyAlignment="1">
      <alignment vertical="center"/>
    </xf>
    <xf numFmtId="166" fontId="0" fillId="3" borderId="21" xfId="1" applyNumberFormat="1" applyFont="1" applyFill="1" applyBorder="1" applyAlignment="1">
      <alignment vertical="center"/>
    </xf>
    <xf numFmtId="166" fontId="3" fillId="26" borderId="21" xfId="1" applyNumberFormat="1" applyFont="1" applyFill="1" applyBorder="1" applyAlignment="1">
      <alignment vertical="center"/>
    </xf>
    <xf numFmtId="166" fontId="3" fillId="0" borderId="0" xfId="1" applyNumberFormat="1" applyFont="1" applyAlignment="1">
      <alignment vertical="center"/>
    </xf>
    <xf numFmtId="0" fontId="0" fillId="0" borderId="0" xfId="0" applyFont="1" applyAlignment="1">
      <alignment vertical="center"/>
    </xf>
    <xf numFmtId="0" fontId="3" fillId="0" borderId="24" xfId="71" applyFont="1" applyFill="1" applyBorder="1" applyAlignment="1">
      <alignment horizontal="center" vertical="center" wrapText="1"/>
    </xf>
    <xf numFmtId="0" fontId="3" fillId="0" borderId="25" xfId="71" applyFont="1" applyFill="1" applyBorder="1" applyAlignment="1">
      <alignment horizontal="center" vertical="center" wrapText="1"/>
    </xf>
    <xf numFmtId="0" fontId="3" fillId="0" borderId="33" xfId="71" applyFont="1" applyFill="1" applyBorder="1" applyAlignment="1">
      <alignment horizontal="center" vertical="center" wrapText="1"/>
    </xf>
    <xf numFmtId="0" fontId="3" fillId="27" borderId="23" xfId="71" applyFont="1" applyFill="1" applyBorder="1" applyAlignment="1">
      <alignment horizontal="center" vertical="center" wrapText="1"/>
    </xf>
    <xf numFmtId="0" fontId="3" fillId="26" borderId="23" xfId="71" applyFont="1" applyFill="1" applyBorder="1" applyAlignment="1">
      <alignment horizontal="center" vertical="center" wrapText="1"/>
    </xf>
    <xf numFmtId="0" fontId="3" fillId="3" borderId="23" xfId="71" applyFont="1" applyFill="1" applyBorder="1" applyAlignment="1">
      <alignment horizontal="center" vertical="center" wrapText="1"/>
    </xf>
    <xf numFmtId="0" fontId="30" fillId="0" borderId="42" xfId="71" applyFont="1" applyFill="1" applyBorder="1" applyAlignment="1">
      <alignment horizontal="center" vertical="center" wrapText="1"/>
    </xf>
    <xf numFmtId="0" fontId="3" fillId="0" borderId="4" xfId="71" applyFont="1" applyFill="1" applyBorder="1" applyAlignment="1">
      <alignment horizontal="center" vertical="center" wrapText="1"/>
    </xf>
    <xf numFmtId="0" fontId="3" fillId="0" borderId="5" xfId="71" applyFont="1" applyFill="1" applyBorder="1" applyAlignment="1">
      <alignment horizontal="center" vertical="center" wrapText="1"/>
    </xf>
    <xf numFmtId="0" fontId="3" fillId="0" borderId="31" xfId="71" applyFont="1" applyFill="1" applyBorder="1" applyAlignment="1">
      <alignment horizontal="center" vertical="center" wrapText="1"/>
    </xf>
    <xf numFmtId="49" fontId="25" fillId="27" borderId="21" xfId="71" applyNumberFormat="1" applyFont="1" applyFill="1" applyBorder="1" applyAlignment="1">
      <alignment horizontal="center" vertical="center" wrapText="1"/>
    </xf>
    <xf numFmtId="49" fontId="25" fillId="26" borderId="21" xfId="71" applyNumberFormat="1" applyFont="1" applyFill="1" applyBorder="1" applyAlignment="1">
      <alignment horizontal="center" vertical="center" wrapText="1"/>
    </xf>
    <xf numFmtId="49" fontId="25" fillId="3" borderId="21" xfId="71" applyNumberFormat="1" applyFont="1" applyFill="1" applyBorder="1" applyAlignment="1">
      <alignment horizontal="center" vertical="center" wrapText="1"/>
    </xf>
    <xf numFmtId="49" fontId="30" fillId="0" borderId="10" xfId="71" applyNumberFormat="1" applyFont="1" applyFill="1" applyBorder="1" applyAlignment="1">
      <alignment horizontal="center" vertical="center" wrapText="1"/>
    </xf>
    <xf numFmtId="0" fontId="0" fillId="0" borderId="0" xfId="71" applyFont="1" applyBorder="1" applyAlignment="1">
      <alignment horizontal="center" vertical="center"/>
    </xf>
    <xf numFmtId="166" fontId="0" fillId="0" borderId="43" xfId="71" applyNumberFormat="1" applyFont="1" applyBorder="1" applyAlignment="1">
      <alignment vertical="center"/>
    </xf>
    <xf numFmtId="166" fontId="0" fillId="27" borderId="22" xfId="71" applyNumberFormat="1" applyFont="1" applyFill="1" applyBorder="1" applyAlignment="1">
      <alignment vertical="center"/>
    </xf>
    <xf numFmtId="166" fontId="0" fillId="0" borderId="43" xfId="71" applyNumberFormat="1" applyFont="1" applyBorder="1" applyAlignment="1">
      <alignment vertical="center" wrapText="1"/>
    </xf>
    <xf numFmtId="166" fontId="0" fillId="0" borderId="44" xfId="71" applyNumberFormat="1" applyFont="1" applyBorder="1" applyAlignment="1">
      <alignment vertical="center"/>
    </xf>
    <xf numFmtId="166" fontId="0" fillId="27" borderId="39" xfId="71" applyNumberFormat="1" applyFont="1" applyFill="1" applyBorder="1" applyAlignment="1">
      <alignment vertical="center"/>
    </xf>
    <xf numFmtId="169" fontId="0" fillId="26" borderId="39" xfId="29" applyNumberFormat="1" applyFont="1" applyFill="1" applyBorder="1" applyAlignment="1">
      <alignment vertical="center"/>
    </xf>
    <xf numFmtId="166" fontId="0" fillId="0" borderId="0" xfId="71" applyNumberFormat="1" applyFont="1" applyBorder="1" applyAlignment="1">
      <alignment horizontal="center" vertical="center"/>
    </xf>
    <xf numFmtId="166" fontId="3" fillId="0" borderId="43" xfId="71" applyNumberFormat="1" applyFont="1" applyBorder="1" applyAlignment="1">
      <alignment horizontal="center" vertical="center"/>
    </xf>
    <xf numFmtId="166" fontId="3" fillId="27" borderId="22" xfId="71" applyNumberFormat="1" applyFont="1" applyFill="1" applyBorder="1" applyAlignment="1">
      <alignment horizontal="center" vertical="center"/>
    </xf>
    <xf numFmtId="169" fontId="3" fillId="26" borderId="22" xfId="29" applyNumberFormat="1" applyFont="1" applyFill="1" applyBorder="1" applyAlignment="1">
      <alignment vertical="center" wrapText="1"/>
    </xf>
    <xf numFmtId="43" fontId="0" fillId="26" borderId="39" xfId="1" applyFont="1" applyFill="1" applyBorder="1" applyAlignment="1">
      <alignment vertical="center"/>
    </xf>
    <xf numFmtId="169" fontId="0" fillId="26" borderId="39" xfId="71" applyNumberFormat="1" applyFont="1" applyFill="1" applyBorder="1" applyAlignment="1">
      <alignment vertical="center"/>
    </xf>
    <xf numFmtId="0" fontId="0" fillId="0" borderId="9" xfId="71" applyFont="1" applyBorder="1" applyAlignment="1">
      <alignment vertical="center"/>
    </xf>
    <xf numFmtId="0" fontId="0" fillId="0" borderId="0" xfId="71" applyFont="1" applyBorder="1" applyAlignment="1">
      <alignment vertical="center"/>
    </xf>
    <xf numFmtId="0" fontId="3" fillId="0" borderId="43" xfId="71" applyFont="1" applyBorder="1" applyAlignment="1">
      <alignment vertical="center"/>
    </xf>
    <xf numFmtId="166" fontId="3" fillId="27" borderId="22" xfId="71" applyNumberFormat="1" applyFont="1" applyFill="1" applyBorder="1" applyAlignment="1">
      <alignment vertical="center"/>
    </xf>
    <xf numFmtId="169" fontId="3" fillId="26" borderId="22" xfId="71" applyNumberFormat="1" applyFont="1" applyFill="1" applyBorder="1" applyAlignment="1">
      <alignment vertical="center"/>
    </xf>
    <xf numFmtId="166" fontId="0" fillId="0" borderId="31" xfId="71" applyNumberFormat="1" applyFont="1" applyBorder="1" applyAlignment="1">
      <alignment vertical="center"/>
    </xf>
    <xf numFmtId="166" fontId="0" fillId="27" borderId="21" xfId="71" applyNumberFormat="1" applyFont="1" applyFill="1" applyBorder="1" applyAlignment="1">
      <alignment vertical="center"/>
    </xf>
    <xf numFmtId="166" fontId="0" fillId="26" borderId="21" xfId="71" applyNumberFormat="1" applyFont="1" applyFill="1" applyBorder="1" applyAlignment="1">
      <alignment vertical="center"/>
    </xf>
    <xf numFmtId="0" fontId="3" fillId="0" borderId="4" xfId="71" applyFont="1" applyBorder="1" applyAlignment="1">
      <alignment vertical="center"/>
    </xf>
    <xf numFmtId="0" fontId="3" fillId="0" borderId="5" xfId="71" applyFont="1" applyBorder="1" applyAlignment="1">
      <alignment vertical="center"/>
    </xf>
    <xf numFmtId="166" fontId="3" fillId="0" borderId="31" xfId="71" applyNumberFormat="1" applyFont="1" applyBorder="1" applyAlignment="1">
      <alignment vertical="center"/>
    </xf>
    <xf numFmtId="166" fontId="3" fillId="27" borderId="21" xfId="71" applyNumberFormat="1" applyFont="1" applyFill="1" applyBorder="1" applyAlignment="1">
      <alignment vertical="center"/>
    </xf>
    <xf numFmtId="169" fontId="3" fillId="26" borderId="21" xfId="71" applyNumberFormat="1" applyFont="1" applyFill="1" applyBorder="1" applyAlignment="1">
      <alignment vertical="center"/>
    </xf>
    <xf numFmtId="0" fontId="3" fillId="0" borderId="0" xfId="0" applyFont="1" applyAlignment="1">
      <alignment vertical="center"/>
    </xf>
    <xf numFmtId="166" fontId="0" fillId="0" borderId="0" xfId="1" applyNumberFormat="1" applyFont="1" applyFill="1" applyBorder="1" applyAlignment="1">
      <alignment vertical="center"/>
    </xf>
    <xf numFmtId="0" fontId="2" fillId="0" borderId="9" xfId="71" applyFont="1" applyFill="1" applyBorder="1" applyAlignment="1">
      <alignment horizontal="center" vertical="center"/>
    </xf>
    <xf numFmtId="166" fontId="31" fillId="0" borderId="6" xfId="1" applyNumberFormat="1" applyFont="1" applyBorder="1" applyAlignment="1">
      <alignment vertical="center"/>
    </xf>
    <xf numFmtId="166" fontId="31" fillId="0" borderId="38" xfId="1" applyNumberFormat="1" applyFont="1" applyBorder="1" applyAlignment="1">
      <alignment vertical="center"/>
    </xf>
    <xf numFmtId="166" fontId="30" fillId="0" borderId="6" xfId="1" applyNumberFormat="1" applyFont="1" applyBorder="1" applyAlignment="1">
      <alignment vertical="center"/>
    </xf>
    <xf numFmtId="0" fontId="0" fillId="0" borderId="9" xfId="71" applyFont="1" applyFill="1" applyBorder="1" applyAlignment="1">
      <alignment horizontal="center" vertical="center"/>
    </xf>
    <xf numFmtId="166" fontId="31" fillId="0" borderId="10" xfId="1" applyNumberFormat="1" applyFont="1" applyBorder="1" applyAlignment="1">
      <alignment vertical="center"/>
    </xf>
    <xf numFmtId="166" fontId="30" fillId="0" borderId="10" xfId="1" applyNumberFormat="1" applyFont="1" applyBorder="1" applyAlignment="1">
      <alignment vertical="center"/>
    </xf>
    <xf numFmtId="166" fontId="0" fillId="0" borderId="9" xfId="71" applyNumberFormat="1" applyFont="1" applyBorder="1" applyAlignment="1">
      <alignment horizontal="center" vertical="center"/>
    </xf>
    <xf numFmtId="166" fontId="0" fillId="0" borderId="0" xfId="0" applyNumberFormat="1" applyFont="1">
      <alignment vertical="center"/>
    </xf>
    <xf numFmtId="0" fontId="32" fillId="0" borderId="4" xfId="0" applyFont="1" applyBorder="1">
      <alignment vertical="center"/>
    </xf>
    <xf numFmtId="0" fontId="0" fillId="0" borderId="5" xfId="0" applyFont="1" applyBorder="1">
      <alignment vertical="center"/>
    </xf>
    <xf numFmtId="0" fontId="0" fillId="0" borderId="5" xfId="0" applyFont="1" applyFill="1" applyBorder="1">
      <alignment vertical="center"/>
    </xf>
    <xf numFmtId="166" fontId="4" fillId="0" borderId="5" xfId="1" applyNumberFormat="1" applyFont="1" applyBorder="1" applyAlignment="1">
      <alignment vertical="center"/>
    </xf>
    <xf numFmtId="0" fontId="32" fillId="0" borderId="24" xfId="71" applyFont="1" applyBorder="1"/>
    <xf numFmtId="0" fontId="0" fillId="0" borderId="25" xfId="71" applyFont="1" applyBorder="1"/>
    <xf numFmtId="0" fontId="0" fillId="0" borderId="33" xfId="71" applyFont="1" applyBorder="1"/>
    <xf numFmtId="0" fontId="0" fillId="0" borderId="46" xfId="71" applyFont="1" applyFill="1" applyBorder="1"/>
    <xf numFmtId="169" fontId="3" fillId="0" borderId="25" xfId="71" applyNumberFormat="1" applyFont="1" applyFill="1" applyBorder="1"/>
    <xf numFmtId="169" fontId="4" fillId="0" borderId="25" xfId="71" applyNumberFormat="1" applyFont="1" applyFill="1" applyBorder="1"/>
    <xf numFmtId="166" fontId="0" fillId="0" borderId="25" xfId="1" applyNumberFormat="1" applyFont="1" applyFill="1" applyBorder="1" applyAlignment="1">
      <alignment vertical="center"/>
    </xf>
    <xf numFmtId="166" fontId="4" fillId="0" borderId="25" xfId="1" applyNumberFormat="1" applyFont="1" applyFill="1" applyBorder="1" applyAlignment="1">
      <alignment vertical="center"/>
    </xf>
    <xf numFmtId="166" fontId="31" fillId="0" borderId="42" xfId="1" applyNumberFormat="1" applyFont="1" applyFill="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5"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29"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43" fontId="3" fillId="0" borderId="2" xfId="1" applyFont="1" applyBorder="1" applyAlignment="1">
      <alignment horizontal="center" vertical="center" wrapText="1"/>
    </xf>
    <xf numFmtId="43" fontId="3" fillId="0" borderId="5" xfId="1" applyFont="1" applyBorder="1" applyAlignment="1">
      <alignment horizontal="center" vertical="center" wrapText="1"/>
    </xf>
    <xf numFmtId="43" fontId="3" fillId="0" borderId="29" xfId="1" applyFont="1" applyBorder="1" applyAlignment="1">
      <alignment horizontal="center" vertical="center" wrapText="1"/>
    </xf>
    <xf numFmtId="43" fontId="3" fillId="0" borderId="31" xfId="1"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cellXfs>
  <cellStyles count="100">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xfId="1" builtinId="3"/>
    <cellStyle name="Comma 2" xfId="29" xr:uid="{00000000-0005-0000-0000-00001C000000}"/>
    <cellStyle name="Comma 2 2" xfId="30" xr:uid="{00000000-0005-0000-0000-00001D000000}"/>
    <cellStyle name="Comma 2 2 2" xfId="31" xr:uid="{00000000-0005-0000-0000-00001E000000}"/>
    <cellStyle name="Comma 2 3" xfId="32" xr:uid="{00000000-0005-0000-0000-00001F000000}"/>
    <cellStyle name="Comma 2 3 2" xfId="33" xr:uid="{00000000-0005-0000-0000-000020000000}"/>
    <cellStyle name="Comma 2 4" xfId="34" xr:uid="{00000000-0005-0000-0000-000021000000}"/>
    <cellStyle name="Comma 2 4 2" xfId="35" xr:uid="{00000000-0005-0000-0000-000022000000}"/>
    <cellStyle name="Comma 2 5" xfId="36" xr:uid="{00000000-0005-0000-0000-000023000000}"/>
    <cellStyle name="Comma 3" xfId="37" xr:uid="{00000000-0005-0000-0000-000024000000}"/>
    <cellStyle name="Comma 3 2" xfId="38" xr:uid="{00000000-0005-0000-0000-000025000000}"/>
    <cellStyle name="Comma 3 3" xfId="39" xr:uid="{00000000-0005-0000-0000-000026000000}"/>
    <cellStyle name="Comma 3 4" xfId="40" xr:uid="{00000000-0005-0000-0000-000027000000}"/>
    <cellStyle name="Comma 4" xfId="41" xr:uid="{00000000-0005-0000-0000-000028000000}"/>
    <cellStyle name="Comma 4 2" xfId="42" xr:uid="{00000000-0005-0000-0000-000029000000}"/>
    <cellStyle name="Comma 4 3" xfId="43" xr:uid="{00000000-0005-0000-0000-00002A000000}"/>
    <cellStyle name="Comma 5" xfId="44" xr:uid="{00000000-0005-0000-0000-00002B000000}"/>
    <cellStyle name="Comma 5 2" xfId="45" xr:uid="{00000000-0005-0000-0000-00002C000000}"/>
    <cellStyle name="Comma0" xfId="46" xr:uid="{00000000-0005-0000-0000-00002D000000}"/>
    <cellStyle name="Currency 2" xfId="47" xr:uid="{00000000-0005-0000-0000-00002E000000}"/>
    <cellStyle name="Currency 2 2" xfId="48" xr:uid="{00000000-0005-0000-0000-00002F000000}"/>
    <cellStyle name="Currency 2 2 2" xfId="49" xr:uid="{00000000-0005-0000-0000-000030000000}"/>
    <cellStyle name="Currency 2 3" xfId="50" xr:uid="{00000000-0005-0000-0000-000031000000}"/>
    <cellStyle name="Currency 2 3 2" xfId="51" xr:uid="{00000000-0005-0000-0000-000032000000}"/>
    <cellStyle name="Currency 2 4" xfId="52" xr:uid="{00000000-0005-0000-0000-000033000000}"/>
    <cellStyle name="Currency 3" xfId="53" xr:uid="{00000000-0005-0000-0000-000034000000}"/>
    <cellStyle name="Currency 3 2" xfId="54" xr:uid="{00000000-0005-0000-0000-000035000000}"/>
    <cellStyle name="Currency 3 3" xfId="55" xr:uid="{00000000-0005-0000-0000-000036000000}"/>
    <cellStyle name="Currency 4" xfId="56" xr:uid="{00000000-0005-0000-0000-000037000000}"/>
    <cellStyle name="Currency 4 2" xfId="57" xr:uid="{00000000-0005-0000-0000-000038000000}"/>
    <cellStyle name="Currency0" xfId="58" xr:uid="{00000000-0005-0000-0000-000039000000}"/>
    <cellStyle name="Date" xfId="59" xr:uid="{00000000-0005-0000-0000-00003A000000}"/>
    <cellStyle name="Explanatory Text 2" xfId="60" xr:uid="{00000000-0005-0000-0000-00003B000000}"/>
    <cellStyle name="Fixed" xfId="61" xr:uid="{00000000-0005-0000-0000-00003C000000}"/>
    <cellStyle name="Good 2" xfId="62" xr:uid="{00000000-0005-0000-0000-00003D000000}"/>
    <cellStyle name="Heading 1 2" xfId="63" xr:uid="{00000000-0005-0000-0000-00003E000000}"/>
    <cellStyle name="Heading 2 2" xfId="64" xr:uid="{00000000-0005-0000-0000-00003F000000}"/>
    <cellStyle name="Heading 3 2" xfId="65" xr:uid="{00000000-0005-0000-0000-000040000000}"/>
    <cellStyle name="Heading 4 2" xfId="66" xr:uid="{00000000-0005-0000-0000-000041000000}"/>
    <cellStyle name="Input 2" xfId="67" xr:uid="{00000000-0005-0000-0000-000042000000}"/>
    <cellStyle name="Linked Cell 2" xfId="68" xr:uid="{00000000-0005-0000-0000-000043000000}"/>
    <cellStyle name="Neutral 2" xfId="69" xr:uid="{00000000-0005-0000-0000-000044000000}"/>
    <cellStyle name="Normal" xfId="0" builtinId="0"/>
    <cellStyle name="Normal 11" xfId="70" xr:uid="{00000000-0005-0000-0000-000046000000}"/>
    <cellStyle name="Normal 2" xfId="71" xr:uid="{00000000-0005-0000-0000-000047000000}"/>
    <cellStyle name="Normal 2 2" xfId="72" xr:uid="{00000000-0005-0000-0000-000048000000}"/>
    <cellStyle name="Normal 2 2 2" xfId="73" xr:uid="{00000000-0005-0000-0000-000049000000}"/>
    <cellStyle name="Normal 2 3" xfId="74" xr:uid="{00000000-0005-0000-0000-00004A000000}"/>
    <cellStyle name="Normal 2 3 2" xfId="75" xr:uid="{00000000-0005-0000-0000-00004B000000}"/>
    <cellStyle name="Normal 2 4" xfId="76" xr:uid="{00000000-0005-0000-0000-00004C000000}"/>
    <cellStyle name="Normal 2 5" xfId="77" xr:uid="{00000000-0005-0000-0000-00004D000000}"/>
    <cellStyle name="Normal 2 6" xfId="78" xr:uid="{00000000-0005-0000-0000-00004E000000}"/>
    <cellStyle name="Normal 3" xfId="79" xr:uid="{00000000-0005-0000-0000-00004F000000}"/>
    <cellStyle name="Normal 3 2" xfId="80" xr:uid="{00000000-0005-0000-0000-000050000000}"/>
    <cellStyle name="Normal 3 3" xfId="81" xr:uid="{00000000-0005-0000-0000-000051000000}"/>
    <cellStyle name="Normal 3 4" xfId="82" xr:uid="{00000000-0005-0000-0000-000052000000}"/>
    <cellStyle name="Normal 3 5" xfId="83" xr:uid="{00000000-0005-0000-0000-000053000000}"/>
    <cellStyle name="Normal 4" xfId="84" xr:uid="{00000000-0005-0000-0000-000054000000}"/>
    <cellStyle name="Normal 5" xfId="85" xr:uid="{00000000-0005-0000-0000-000055000000}"/>
    <cellStyle name="Note 2" xfId="86" xr:uid="{00000000-0005-0000-0000-000056000000}"/>
    <cellStyle name="Note 2 2" xfId="87" xr:uid="{00000000-0005-0000-0000-000057000000}"/>
    <cellStyle name="Output 2" xfId="88" xr:uid="{00000000-0005-0000-0000-000058000000}"/>
    <cellStyle name="Percent 2" xfId="89" xr:uid="{00000000-0005-0000-0000-000059000000}"/>
    <cellStyle name="Percent 2 2" xfId="90" xr:uid="{00000000-0005-0000-0000-00005A000000}"/>
    <cellStyle name="Percent 2 3" xfId="91" xr:uid="{00000000-0005-0000-0000-00005B000000}"/>
    <cellStyle name="Percent 3" xfId="92" xr:uid="{00000000-0005-0000-0000-00005C000000}"/>
    <cellStyle name="Percent 3 2" xfId="93" xr:uid="{00000000-0005-0000-0000-00005D000000}"/>
    <cellStyle name="Percent 3 3" xfId="94" xr:uid="{00000000-0005-0000-0000-00005E000000}"/>
    <cellStyle name="Percent 3 4" xfId="95" xr:uid="{00000000-0005-0000-0000-00005F000000}"/>
    <cellStyle name="Percent 4" xfId="96" xr:uid="{00000000-0005-0000-0000-000060000000}"/>
    <cellStyle name="Title 2" xfId="97" xr:uid="{00000000-0005-0000-0000-000061000000}"/>
    <cellStyle name="Total 2" xfId="98" xr:uid="{00000000-0005-0000-0000-000062000000}"/>
    <cellStyle name="Warning Text 2" xfId="99" xr:uid="{00000000-0005-0000-0000-000063000000}"/>
  </cellStyles>
  <dxfs count="0"/>
  <tableStyles count="0" defaultTableStyle="TableStyleMedium2" defaultPivotStyle="PivotStyleLight16"/>
  <colors>
    <mruColors>
      <color rgb="FFFFB34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mmaw/Local%20Settings/Temporary%20Internet%20Files/OLKBC/Exhibit%203%20Distribution%20Revenue%20Throughputs%20-%20Blan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racyr/AppData/Local/Microsoft/Windows/Temporary%20Internet%20Files/Content.Outlook/P2XG9X49/2016%20CoS%20Capital%20Job%20Breakdown%20by%20Asset%20Co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 Continuity 2016"/>
      <sheetName val="Capital 2016-2020 by oeb cat. "/>
      <sheetName val="Asset Class"/>
      <sheetName val="Sheet1"/>
      <sheetName val="2016 Jobs by Cost Codes"/>
      <sheetName val="2016 Jobs by Asset Class"/>
      <sheetName val="2017 Jobs by Asset Class "/>
      <sheetName val="Capital Report Summary  "/>
      <sheetName val="Sheet3"/>
      <sheetName val="Sheet4"/>
    </sheetNames>
    <sheetDataSet>
      <sheetData sheetId="0"/>
      <sheetData sheetId="1"/>
      <sheetData sheetId="2"/>
      <sheetData sheetId="3"/>
      <sheetData sheetId="4"/>
      <sheetData sheetId="5">
        <row r="3">
          <cell r="C3">
            <v>119596</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53"/>
  <sheetViews>
    <sheetView showGridLines="0" tabSelected="1" workbookViewId="0">
      <selection activeCell="K30" sqref="K30"/>
    </sheetView>
  </sheetViews>
  <sheetFormatPr defaultRowHeight="12"/>
  <cols>
    <col min="1" max="1" width="5.5" style="118" bestFit="1" customWidth="1"/>
    <col min="2" max="2" width="7.1640625" style="118" bestFit="1" customWidth="1"/>
    <col min="3" max="3" width="58.83203125" style="118" customWidth="1"/>
    <col min="4" max="4" width="18.6640625" style="118" customWidth="1"/>
    <col min="5" max="5" width="17.33203125" style="118" customWidth="1"/>
    <col min="6" max="6" width="15.83203125" style="118" customWidth="1"/>
    <col min="7" max="7" width="15.5" style="118" customWidth="1"/>
    <col min="8" max="8" width="15.33203125" style="118" customWidth="1"/>
    <col min="9" max="9" width="15.6640625" style="129" bestFit="1" customWidth="1"/>
    <col min="10" max="10" width="15.6640625" style="118" customWidth="1"/>
    <col min="11" max="16384" width="9.33203125" style="118"/>
  </cols>
  <sheetData>
    <row r="1" spans="1:17" s="146" customFormat="1" ht="12.75" thickBot="1">
      <c r="A1" s="211" t="s">
        <v>740</v>
      </c>
      <c r="B1" s="212"/>
      <c r="C1" s="212"/>
      <c r="D1" s="212"/>
      <c r="E1" s="212"/>
      <c r="F1" s="212"/>
      <c r="G1" s="212"/>
      <c r="H1" s="212"/>
      <c r="I1" s="213"/>
    </row>
    <row r="2" spans="1:17" s="146" customFormat="1" ht="60">
      <c r="A2" s="147" t="s">
        <v>324</v>
      </c>
      <c r="B2" s="148" t="s">
        <v>366</v>
      </c>
      <c r="C2" s="149" t="s">
        <v>325</v>
      </c>
      <c r="D2" s="150" t="s">
        <v>489</v>
      </c>
      <c r="E2" s="151" t="s">
        <v>490</v>
      </c>
      <c r="F2" s="151" t="s">
        <v>494</v>
      </c>
      <c r="G2" s="151" t="s">
        <v>491</v>
      </c>
      <c r="H2" s="152" t="s">
        <v>492</v>
      </c>
      <c r="I2" s="153" t="s">
        <v>495</v>
      </c>
    </row>
    <row r="3" spans="1:17" s="146" customFormat="1" ht="12.75" thickBot="1">
      <c r="A3" s="154"/>
      <c r="B3" s="155"/>
      <c r="C3" s="156"/>
      <c r="D3" s="157" t="s">
        <v>24</v>
      </c>
      <c r="E3" s="158" t="s">
        <v>25</v>
      </c>
      <c r="F3" s="158" t="s">
        <v>564</v>
      </c>
      <c r="G3" s="158" t="s">
        <v>33</v>
      </c>
      <c r="H3" s="159" t="s">
        <v>565</v>
      </c>
      <c r="I3" s="160"/>
    </row>
    <row r="4" spans="1:17" s="146" customFormat="1">
      <c r="A4" s="189">
        <v>12</v>
      </c>
      <c r="B4" s="161">
        <v>1611</v>
      </c>
      <c r="C4" s="162" t="s">
        <v>105</v>
      </c>
      <c r="D4" s="163">
        <f>'1611'!H16</f>
        <v>89222.992708333331</v>
      </c>
      <c r="E4" s="136">
        <f>'1611'!K17</f>
        <v>84626.582708333328</v>
      </c>
      <c r="F4" s="136">
        <f>'1611'!E19</f>
        <v>119596</v>
      </c>
      <c r="G4" s="113">
        <f>'1611'!K19</f>
        <v>19932.666666666668</v>
      </c>
      <c r="H4" s="139">
        <f>E4+G4</f>
        <v>104559.249375</v>
      </c>
      <c r="I4" s="190">
        <f>D4-H4</f>
        <v>-15336.256666666668</v>
      </c>
      <c r="J4" s="104"/>
      <c r="K4" s="104"/>
      <c r="L4" s="104"/>
      <c r="M4" s="104"/>
      <c r="N4" s="104"/>
      <c r="O4" s="104"/>
      <c r="P4" s="104"/>
      <c r="Q4" s="104"/>
    </row>
    <row r="5" spans="1:17" s="146" customFormat="1">
      <c r="A5" s="189" t="s">
        <v>326</v>
      </c>
      <c r="B5" s="161">
        <v>1805</v>
      </c>
      <c r="C5" s="162" t="s">
        <v>327</v>
      </c>
      <c r="D5" s="163">
        <v>0</v>
      </c>
      <c r="E5" s="136">
        <v>0</v>
      </c>
      <c r="F5" s="136">
        <v>0</v>
      </c>
      <c r="G5" s="113">
        <v>0</v>
      </c>
      <c r="H5" s="139">
        <f t="shared" ref="H5:H46" si="0">E5+G5</f>
        <v>0</v>
      </c>
      <c r="I5" s="190">
        <f t="shared" ref="I5:I42" si="1">D5-H5</f>
        <v>0</v>
      </c>
      <c r="J5" s="104"/>
      <c r="K5" s="104"/>
      <c r="L5" s="104"/>
      <c r="M5" s="104"/>
      <c r="N5" s="104"/>
      <c r="O5" s="104"/>
      <c r="P5" s="104"/>
      <c r="Q5" s="104"/>
    </row>
    <row r="6" spans="1:17" s="146" customFormat="1">
      <c r="A6" s="189" t="s">
        <v>328</v>
      </c>
      <c r="B6" s="161">
        <v>1806</v>
      </c>
      <c r="C6" s="162" t="s">
        <v>329</v>
      </c>
      <c r="D6" s="163">
        <v>0</v>
      </c>
      <c r="E6" s="136">
        <v>0</v>
      </c>
      <c r="F6" s="136">
        <v>0</v>
      </c>
      <c r="G6" s="113">
        <v>0</v>
      </c>
      <c r="H6" s="139">
        <f t="shared" si="0"/>
        <v>0</v>
      </c>
      <c r="I6" s="190">
        <f t="shared" si="1"/>
        <v>0</v>
      </c>
      <c r="J6" s="104"/>
      <c r="K6" s="104"/>
      <c r="L6" s="104"/>
      <c r="M6" s="104"/>
      <c r="N6" s="104"/>
      <c r="O6" s="104"/>
      <c r="P6" s="104"/>
      <c r="Q6" s="104"/>
    </row>
    <row r="7" spans="1:17" s="146" customFormat="1">
      <c r="A7" s="189">
        <v>47</v>
      </c>
      <c r="B7" s="161">
        <v>1808</v>
      </c>
      <c r="C7" s="162" t="s">
        <v>330</v>
      </c>
      <c r="D7" s="163">
        <v>0</v>
      </c>
      <c r="E7" s="136">
        <v>0</v>
      </c>
      <c r="F7" s="136">
        <v>0</v>
      </c>
      <c r="G7" s="113">
        <v>0</v>
      </c>
      <c r="H7" s="139">
        <f t="shared" si="0"/>
        <v>0</v>
      </c>
      <c r="I7" s="190">
        <f t="shared" si="1"/>
        <v>0</v>
      </c>
      <c r="J7" s="104"/>
      <c r="K7" s="104"/>
      <c r="L7" s="104"/>
      <c r="M7" s="104"/>
      <c r="N7" s="104"/>
      <c r="O7" s="104"/>
      <c r="P7" s="104"/>
      <c r="Q7" s="104"/>
    </row>
    <row r="8" spans="1:17" s="146" customFormat="1">
      <c r="A8" s="189">
        <v>13</v>
      </c>
      <c r="B8" s="161">
        <v>1810</v>
      </c>
      <c r="C8" s="162" t="s">
        <v>331</v>
      </c>
      <c r="D8" s="163">
        <v>0</v>
      </c>
      <c r="E8" s="136">
        <v>0</v>
      </c>
      <c r="F8" s="136">
        <v>0</v>
      </c>
      <c r="G8" s="113">
        <v>0</v>
      </c>
      <c r="H8" s="139">
        <f t="shared" si="0"/>
        <v>0</v>
      </c>
      <c r="I8" s="190">
        <f t="shared" si="1"/>
        <v>0</v>
      </c>
      <c r="J8" s="104"/>
      <c r="K8" s="104"/>
      <c r="L8" s="104"/>
      <c r="M8" s="104"/>
      <c r="N8" s="104"/>
      <c r="O8" s="104"/>
      <c r="P8" s="104"/>
      <c r="Q8" s="104"/>
    </row>
    <row r="9" spans="1:17" s="146" customFormat="1" ht="14.25" customHeight="1">
      <c r="A9" s="189">
        <v>47</v>
      </c>
      <c r="B9" s="161">
        <v>1815</v>
      </c>
      <c r="C9" s="164" t="s">
        <v>332</v>
      </c>
      <c r="D9" s="134">
        <v>0</v>
      </c>
      <c r="E9" s="113">
        <v>0</v>
      </c>
      <c r="F9" s="113">
        <v>0</v>
      </c>
      <c r="G9" s="113">
        <v>0</v>
      </c>
      <c r="H9" s="139">
        <f t="shared" si="0"/>
        <v>0</v>
      </c>
      <c r="I9" s="190">
        <f t="shared" si="1"/>
        <v>0</v>
      </c>
      <c r="J9" s="104"/>
      <c r="K9" s="104"/>
      <c r="L9" s="104"/>
      <c r="M9" s="104"/>
      <c r="N9" s="104"/>
      <c r="O9" s="104"/>
      <c r="P9" s="104"/>
      <c r="Q9" s="104"/>
    </row>
    <row r="10" spans="1:17" s="146" customFormat="1" ht="12.75" customHeight="1">
      <c r="A10" s="189">
        <v>47</v>
      </c>
      <c r="B10" s="161">
        <v>1820</v>
      </c>
      <c r="C10" s="164" t="s">
        <v>333</v>
      </c>
      <c r="D10" s="135">
        <f>'1820'!H39</f>
        <v>82551.48000000001</v>
      </c>
      <c r="E10" s="136">
        <f>'1820'!K40</f>
        <v>82551.48000000001</v>
      </c>
      <c r="F10" s="136">
        <f>'1820'!E42</f>
        <v>1020078.9299999999</v>
      </c>
      <c r="G10" s="113">
        <f>'1820'!K42</f>
        <v>25501.973249999999</v>
      </c>
      <c r="H10" s="139">
        <f t="shared" si="0"/>
        <v>108053.45325000001</v>
      </c>
      <c r="I10" s="190">
        <f t="shared" si="1"/>
        <v>-25501.973249999995</v>
      </c>
      <c r="J10" s="104"/>
      <c r="K10" s="104"/>
      <c r="L10" s="104"/>
      <c r="M10" s="104"/>
      <c r="N10" s="104"/>
      <c r="O10" s="104"/>
      <c r="P10" s="104"/>
      <c r="Q10" s="104"/>
    </row>
    <row r="11" spans="1:17" s="146" customFormat="1">
      <c r="A11" s="189">
        <v>47</v>
      </c>
      <c r="B11" s="161">
        <v>1825</v>
      </c>
      <c r="C11" s="162" t="s">
        <v>334</v>
      </c>
      <c r="D11" s="163">
        <v>0</v>
      </c>
      <c r="E11" s="136">
        <v>0</v>
      </c>
      <c r="F11" s="136">
        <v>0</v>
      </c>
      <c r="G11" s="113">
        <v>0</v>
      </c>
      <c r="H11" s="139">
        <f t="shared" si="0"/>
        <v>0</v>
      </c>
      <c r="I11" s="190">
        <f t="shared" si="1"/>
        <v>0</v>
      </c>
      <c r="J11" s="104"/>
      <c r="K11" s="104"/>
      <c r="L11" s="104"/>
      <c r="M11" s="104"/>
      <c r="N11" s="104"/>
      <c r="O11" s="104"/>
      <c r="P11" s="104"/>
      <c r="Q11" s="104"/>
    </row>
    <row r="12" spans="1:17" s="146" customFormat="1">
      <c r="A12" s="189">
        <v>47</v>
      </c>
      <c r="B12" s="161">
        <v>1830</v>
      </c>
      <c r="C12" s="162" t="s">
        <v>141</v>
      </c>
      <c r="D12" s="163">
        <f>'1830'!H476</f>
        <v>480164.54000000068</v>
      </c>
      <c r="E12" s="136">
        <f>'1830'!K477</f>
        <v>480164.54000000068</v>
      </c>
      <c r="F12" s="136">
        <f>'1830'!E479</f>
        <v>2990644.3420080002</v>
      </c>
      <c r="G12" s="113">
        <f>'1830'!K479</f>
        <v>29906.443420080002</v>
      </c>
      <c r="H12" s="139">
        <f t="shared" si="0"/>
        <v>510070.98342008068</v>
      </c>
      <c r="I12" s="190">
        <f t="shared" si="1"/>
        <v>-29906.443420080002</v>
      </c>
      <c r="J12" s="104"/>
      <c r="K12" s="104"/>
      <c r="L12" s="104"/>
      <c r="M12" s="104"/>
      <c r="N12" s="104"/>
      <c r="O12" s="104"/>
      <c r="P12" s="104"/>
      <c r="Q12" s="104"/>
    </row>
    <row r="13" spans="1:17" s="146" customFormat="1">
      <c r="A13" s="189">
        <v>47</v>
      </c>
      <c r="B13" s="161">
        <v>1835</v>
      </c>
      <c r="C13" s="162" t="s">
        <v>335</v>
      </c>
      <c r="D13" s="163">
        <f>'1835'!H109</f>
        <v>210562.58000000007</v>
      </c>
      <c r="E13" s="136">
        <f>'1835'!K110</f>
        <v>210562.58000000007</v>
      </c>
      <c r="F13" s="136">
        <f>'1835'!E112+'1835'!E113</f>
        <v>1210731.0577742001</v>
      </c>
      <c r="G13" s="113">
        <f>'1835'!K112+'1835'!K113</f>
        <v>14041.5216855705</v>
      </c>
      <c r="H13" s="139">
        <f t="shared" si="0"/>
        <v>224604.10168557058</v>
      </c>
      <c r="I13" s="190">
        <f t="shared" si="1"/>
        <v>-14041.521685570508</v>
      </c>
      <c r="J13" s="104"/>
      <c r="K13" s="104"/>
      <c r="L13" s="104"/>
      <c r="M13" s="104"/>
      <c r="N13" s="104"/>
      <c r="O13" s="104"/>
      <c r="P13" s="104"/>
      <c r="Q13" s="104"/>
    </row>
    <row r="14" spans="1:17" s="146" customFormat="1">
      <c r="A14" s="189">
        <v>47</v>
      </c>
      <c r="B14" s="161">
        <v>1840</v>
      </c>
      <c r="C14" s="162" t="s">
        <v>336</v>
      </c>
      <c r="D14" s="163">
        <f>'1840'!H33</f>
        <v>25177.470000000008</v>
      </c>
      <c r="E14" s="136">
        <f>'1840'!K34</f>
        <v>25177.470000000008</v>
      </c>
      <c r="F14" s="136">
        <f>'1840'!E36</f>
        <v>546811.932684</v>
      </c>
      <c r="G14" s="113">
        <f>'1840'!K36</f>
        <v>5468.1193268400002</v>
      </c>
      <c r="H14" s="139">
        <f t="shared" si="0"/>
        <v>30645.58932684001</v>
      </c>
      <c r="I14" s="190">
        <f t="shared" si="1"/>
        <v>-5468.119326840002</v>
      </c>
      <c r="J14" s="104"/>
      <c r="K14" s="104"/>
      <c r="L14" s="104"/>
      <c r="M14" s="104"/>
      <c r="N14" s="104"/>
      <c r="O14" s="104"/>
      <c r="P14" s="104"/>
      <c r="Q14" s="104"/>
    </row>
    <row r="15" spans="1:17" s="146" customFormat="1">
      <c r="A15" s="189">
        <v>47</v>
      </c>
      <c r="B15" s="161">
        <v>1845</v>
      </c>
      <c r="C15" s="162" t="s">
        <v>337</v>
      </c>
      <c r="D15" s="163">
        <f>'1845'!H86</f>
        <v>282216.58999999991</v>
      </c>
      <c r="E15" s="136">
        <f>'1845'!K87</f>
        <v>282216.58999999991</v>
      </c>
      <c r="F15" s="136">
        <f>'1845'!E89+'1845'!E90</f>
        <v>281178.53130000003</v>
      </c>
      <c r="G15" s="113">
        <f>'1845'!K89+'1845'!K90</f>
        <v>3514.7316412499999</v>
      </c>
      <c r="H15" s="139">
        <f t="shared" si="0"/>
        <v>285731.32164124993</v>
      </c>
      <c r="I15" s="190">
        <f t="shared" si="1"/>
        <v>-3514.7316412500222</v>
      </c>
      <c r="J15" s="104"/>
      <c r="K15" s="104"/>
      <c r="L15" s="104"/>
      <c r="M15" s="104"/>
      <c r="N15" s="104"/>
      <c r="O15" s="104"/>
      <c r="P15" s="104"/>
      <c r="Q15" s="104"/>
    </row>
    <row r="16" spans="1:17" s="146" customFormat="1">
      <c r="A16" s="189">
        <v>47</v>
      </c>
      <c r="B16" s="161">
        <v>1850</v>
      </c>
      <c r="C16" s="162" t="s">
        <v>338</v>
      </c>
      <c r="D16" s="163">
        <f>'1850'!H321</f>
        <v>328520.61</v>
      </c>
      <c r="E16" s="136">
        <f>'1850'!K322</f>
        <v>328520.61</v>
      </c>
      <c r="F16" s="136">
        <f>'1850'!E324+'1850'!E325</f>
        <v>724032.20612799993</v>
      </c>
      <c r="G16" s="113">
        <f>'1850'!K324+'1850'!K325</f>
        <v>14315.1195907</v>
      </c>
      <c r="H16" s="139">
        <f t="shared" si="0"/>
        <v>342835.72959070001</v>
      </c>
      <c r="I16" s="190">
        <f t="shared" si="1"/>
        <v>-14315.119590700022</v>
      </c>
      <c r="J16" s="104"/>
      <c r="K16" s="104"/>
      <c r="L16" s="104"/>
      <c r="M16" s="104"/>
      <c r="N16" s="104"/>
      <c r="O16" s="104"/>
      <c r="P16" s="104"/>
      <c r="Q16" s="104"/>
    </row>
    <row r="17" spans="1:17" s="146" customFormat="1">
      <c r="A17" s="189">
        <v>47</v>
      </c>
      <c r="B17" s="161">
        <v>1855</v>
      </c>
      <c r="C17" s="162" t="s">
        <v>143</v>
      </c>
      <c r="D17" s="163">
        <f>'1855'!H61</f>
        <v>739.15</v>
      </c>
      <c r="E17" s="136">
        <f>'1855'!K62</f>
        <v>739.15</v>
      </c>
      <c r="F17" s="136">
        <f>'1855'!E64</f>
        <v>379639.02198800002</v>
      </c>
      <c r="G17" s="113">
        <f>'1855'!K64</f>
        <v>3796.3902198800001</v>
      </c>
      <c r="H17" s="139">
        <f t="shared" si="0"/>
        <v>4535.5402198800002</v>
      </c>
      <c r="I17" s="190">
        <f t="shared" si="1"/>
        <v>-3796.3902198800001</v>
      </c>
      <c r="J17" s="104"/>
      <c r="K17" s="104"/>
      <c r="L17" s="104"/>
      <c r="M17" s="104"/>
      <c r="N17" s="104"/>
      <c r="O17" s="104"/>
      <c r="P17" s="104"/>
      <c r="Q17" s="104"/>
    </row>
    <row r="18" spans="1:17" s="146" customFormat="1">
      <c r="A18" s="189">
        <v>47</v>
      </c>
      <c r="B18" s="161">
        <v>1860</v>
      </c>
      <c r="C18" s="162" t="s">
        <v>339</v>
      </c>
      <c r="D18" s="163">
        <f>'1860'!H37</f>
        <v>169771.06000000003</v>
      </c>
      <c r="E18" s="136">
        <f>'1860'!K38</f>
        <v>169771.06000000003</v>
      </c>
      <c r="F18" s="136">
        <f>'1860'!E40+'1860'!E41+'1860'!E42</f>
        <v>294710</v>
      </c>
      <c r="G18" s="113">
        <f>'1860'!K40+'1860'!K41+'1860'!K42</f>
        <v>8154.5361111111115</v>
      </c>
      <c r="H18" s="139">
        <f t="shared" si="0"/>
        <v>177925.59611111114</v>
      </c>
      <c r="I18" s="190">
        <f t="shared" si="1"/>
        <v>-8154.5361111111124</v>
      </c>
      <c r="J18" s="104"/>
      <c r="K18" s="104"/>
      <c r="L18" s="104"/>
      <c r="M18" s="104"/>
      <c r="N18" s="104"/>
      <c r="O18" s="104"/>
      <c r="P18" s="104"/>
      <c r="Q18" s="104"/>
    </row>
    <row r="19" spans="1:17" s="146" customFormat="1">
      <c r="A19" s="189" t="s">
        <v>326</v>
      </c>
      <c r="B19" s="161">
        <v>1865</v>
      </c>
      <c r="C19" s="162" t="s">
        <v>340</v>
      </c>
      <c r="D19" s="163">
        <v>0</v>
      </c>
      <c r="E19" s="136">
        <v>0</v>
      </c>
      <c r="F19" s="136">
        <v>0</v>
      </c>
      <c r="G19" s="113">
        <v>0</v>
      </c>
      <c r="H19" s="139">
        <f t="shared" si="0"/>
        <v>0</v>
      </c>
      <c r="I19" s="190">
        <f t="shared" si="1"/>
        <v>0</v>
      </c>
      <c r="J19" s="104"/>
      <c r="K19" s="104"/>
      <c r="L19" s="104"/>
      <c r="M19" s="104"/>
      <c r="N19" s="104"/>
      <c r="O19" s="104"/>
      <c r="P19" s="104"/>
      <c r="Q19" s="104"/>
    </row>
    <row r="20" spans="1:17" s="146" customFormat="1">
      <c r="A20" s="189" t="s">
        <v>326</v>
      </c>
      <c r="B20" s="161">
        <v>1905</v>
      </c>
      <c r="C20" s="162" t="s">
        <v>327</v>
      </c>
      <c r="D20" s="163">
        <v>0</v>
      </c>
      <c r="E20" s="136">
        <v>0</v>
      </c>
      <c r="F20" s="136">
        <v>0</v>
      </c>
      <c r="G20" s="113">
        <v>0</v>
      </c>
      <c r="H20" s="139">
        <f t="shared" si="0"/>
        <v>0</v>
      </c>
      <c r="I20" s="190">
        <f t="shared" si="1"/>
        <v>0</v>
      </c>
      <c r="J20" s="104"/>
      <c r="K20" s="104"/>
      <c r="L20" s="104"/>
      <c r="M20" s="104"/>
      <c r="N20" s="104"/>
      <c r="O20" s="104"/>
      <c r="P20" s="104"/>
      <c r="Q20" s="104"/>
    </row>
    <row r="21" spans="1:17" s="146" customFormat="1">
      <c r="A21" s="189" t="s">
        <v>328</v>
      </c>
      <c r="B21" s="161">
        <v>1906</v>
      </c>
      <c r="C21" s="162" t="s">
        <v>329</v>
      </c>
      <c r="D21" s="163">
        <v>0</v>
      </c>
      <c r="E21" s="136">
        <v>0</v>
      </c>
      <c r="F21" s="136">
        <v>0</v>
      </c>
      <c r="G21" s="113">
        <v>0</v>
      </c>
      <c r="H21" s="139">
        <f t="shared" si="0"/>
        <v>0</v>
      </c>
      <c r="I21" s="190">
        <f t="shared" si="1"/>
        <v>0</v>
      </c>
      <c r="J21" s="104"/>
      <c r="K21" s="104"/>
      <c r="L21" s="104"/>
      <c r="M21" s="104"/>
      <c r="N21" s="104"/>
      <c r="O21" s="104"/>
      <c r="P21" s="104"/>
      <c r="Q21" s="104"/>
    </row>
    <row r="22" spans="1:17" s="146" customFormat="1">
      <c r="A22" s="189">
        <v>47</v>
      </c>
      <c r="B22" s="161">
        <v>1908</v>
      </c>
      <c r="C22" s="162" t="s">
        <v>330</v>
      </c>
      <c r="D22" s="163">
        <f>'1908'!H23</f>
        <v>85894.1</v>
      </c>
      <c r="E22" s="136">
        <f>'1908'!K24</f>
        <v>85894.1</v>
      </c>
      <c r="F22" s="136">
        <f>'1908'!E26</f>
        <v>285000</v>
      </c>
      <c r="G22" s="113">
        <f>'1908'!K26</f>
        <v>3392.8571428571427</v>
      </c>
      <c r="H22" s="139">
        <f t="shared" si="0"/>
        <v>89286.957142857151</v>
      </c>
      <c r="I22" s="190">
        <f t="shared" si="1"/>
        <v>-3392.8571428571449</v>
      </c>
      <c r="J22" s="104"/>
      <c r="K22" s="104"/>
      <c r="L22" s="104"/>
      <c r="M22" s="104"/>
      <c r="N22" s="104"/>
      <c r="O22" s="104"/>
      <c r="P22" s="104"/>
      <c r="Q22" s="104"/>
    </row>
    <row r="23" spans="1:17" s="146" customFormat="1">
      <c r="A23" s="189">
        <v>13</v>
      </c>
      <c r="B23" s="161">
        <v>1910</v>
      </c>
      <c r="C23" s="162" t="s">
        <v>331</v>
      </c>
      <c r="D23" s="163">
        <v>0</v>
      </c>
      <c r="E23" s="136">
        <v>0</v>
      </c>
      <c r="F23" s="136">
        <v>0</v>
      </c>
      <c r="G23" s="113">
        <v>0</v>
      </c>
      <c r="H23" s="139">
        <f t="shared" si="0"/>
        <v>0</v>
      </c>
      <c r="I23" s="190">
        <f t="shared" si="1"/>
        <v>0</v>
      </c>
      <c r="J23" s="104"/>
      <c r="K23" s="104"/>
      <c r="L23" s="104"/>
      <c r="M23" s="104"/>
      <c r="N23" s="104"/>
      <c r="O23" s="104"/>
      <c r="P23" s="104"/>
      <c r="Q23" s="104"/>
    </row>
    <row r="24" spans="1:17" s="146" customFormat="1">
      <c r="A24" s="189">
        <v>8</v>
      </c>
      <c r="B24" s="161">
        <v>1915</v>
      </c>
      <c r="C24" s="162" t="s">
        <v>341</v>
      </c>
      <c r="D24" s="163">
        <f>'1915'!H14</f>
        <v>42281.75</v>
      </c>
      <c r="E24" s="136">
        <f>'1915'!K15</f>
        <v>42281.752</v>
      </c>
      <c r="F24" s="136">
        <f>'1915'!E17</f>
        <v>170000</v>
      </c>
      <c r="G24" s="113">
        <f>'1915'!K17</f>
        <v>17000</v>
      </c>
      <c r="H24" s="139">
        <f t="shared" si="0"/>
        <v>59281.752</v>
      </c>
      <c r="I24" s="190">
        <f t="shared" si="1"/>
        <v>-17000.002</v>
      </c>
      <c r="J24" s="104"/>
      <c r="K24" s="104"/>
      <c r="L24" s="104"/>
      <c r="M24" s="104"/>
      <c r="N24" s="104"/>
      <c r="O24" s="104"/>
      <c r="P24" s="104"/>
      <c r="Q24" s="104"/>
    </row>
    <row r="25" spans="1:17" s="146" customFormat="1">
      <c r="A25" s="189">
        <v>50</v>
      </c>
      <c r="B25" s="161">
        <v>1920</v>
      </c>
      <c r="C25" s="162" t="s">
        <v>342</v>
      </c>
      <c r="D25" s="163">
        <f>'1920'!H12</f>
        <v>57460.924166666664</v>
      </c>
      <c r="E25" s="136">
        <f>'1920'!K13</f>
        <v>49795.659166666665</v>
      </c>
      <c r="F25" s="136">
        <f>'1920'!E15</f>
        <v>75000</v>
      </c>
      <c r="G25" s="113">
        <f>'1920'!K15</f>
        <v>7500</v>
      </c>
      <c r="H25" s="139">
        <f t="shared" si="0"/>
        <v>57295.659166666665</v>
      </c>
      <c r="I25" s="190">
        <f t="shared" si="1"/>
        <v>165.26499999999942</v>
      </c>
      <c r="J25" s="104"/>
      <c r="K25" s="104"/>
      <c r="L25" s="104"/>
      <c r="M25" s="104"/>
      <c r="N25" s="104"/>
      <c r="O25" s="104"/>
      <c r="P25" s="104"/>
      <c r="Q25" s="104"/>
    </row>
    <row r="26" spans="1:17" s="146" customFormat="1">
      <c r="A26" s="189">
        <v>10</v>
      </c>
      <c r="B26" s="161">
        <v>1930</v>
      </c>
      <c r="C26" s="162" t="s">
        <v>343</v>
      </c>
      <c r="D26" s="163">
        <f>'1930'!H36</f>
        <v>167936.80999999997</v>
      </c>
      <c r="E26" s="136">
        <f>'1930'!K37</f>
        <v>167936.80999999997</v>
      </c>
      <c r="F26" s="136">
        <f>'1930'!E39+'1930'!E40</f>
        <v>145000</v>
      </c>
      <c r="G26" s="113">
        <f>'1930'!K39+'1930'!K40</f>
        <v>6770.833333333333</v>
      </c>
      <c r="H26" s="139">
        <f t="shared" si="0"/>
        <v>174707.64333333331</v>
      </c>
      <c r="I26" s="190">
        <f t="shared" si="1"/>
        <v>-6770.833333333343</v>
      </c>
      <c r="J26" s="104"/>
      <c r="K26" s="104"/>
      <c r="L26" s="104"/>
      <c r="M26" s="104"/>
      <c r="N26" s="104"/>
      <c r="O26" s="104"/>
      <c r="P26" s="104"/>
      <c r="Q26" s="104"/>
    </row>
    <row r="27" spans="1:17" s="146" customFormat="1">
      <c r="A27" s="189">
        <v>8</v>
      </c>
      <c r="B27" s="161">
        <v>1935</v>
      </c>
      <c r="C27" s="162" t="s">
        <v>344</v>
      </c>
      <c r="D27" s="163">
        <v>0</v>
      </c>
      <c r="E27" s="136">
        <v>0</v>
      </c>
      <c r="F27" s="136">
        <v>0</v>
      </c>
      <c r="G27" s="113">
        <v>0</v>
      </c>
      <c r="H27" s="139">
        <f t="shared" si="0"/>
        <v>0</v>
      </c>
      <c r="I27" s="190">
        <f t="shared" si="1"/>
        <v>0</v>
      </c>
      <c r="J27" s="104"/>
      <c r="K27" s="104"/>
      <c r="L27" s="104"/>
      <c r="M27" s="104"/>
      <c r="N27" s="104"/>
      <c r="O27" s="104"/>
      <c r="P27" s="104"/>
      <c r="Q27" s="104"/>
    </row>
    <row r="28" spans="1:17" s="146" customFormat="1">
      <c r="A28" s="189">
        <v>8</v>
      </c>
      <c r="B28" s="161">
        <v>1940</v>
      </c>
      <c r="C28" s="162" t="s">
        <v>345</v>
      </c>
      <c r="D28" s="163">
        <f>'1940'!H22</f>
        <v>50511.039999999994</v>
      </c>
      <c r="E28" s="136">
        <f>'1940'!K23</f>
        <v>50511.039999999994</v>
      </c>
      <c r="F28" s="136">
        <f>'1940'!E25</f>
        <v>32000</v>
      </c>
      <c r="G28" s="113">
        <f>'1940'!K25</f>
        <v>1600</v>
      </c>
      <c r="H28" s="139">
        <f t="shared" si="0"/>
        <v>52111.039999999994</v>
      </c>
      <c r="I28" s="190">
        <f t="shared" si="1"/>
        <v>-1600</v>
      </c>
      <c r="J28" s="104"/>
      <c r="K28" s="104"/>
      <c r="L28" s="104"/>
      <c r="M28" s="104"/>
      <c r="N28" s="104"/>
      <c r="O28" s="104"/>
      <c r="P28" s="104"/>
      <c r="Q28" s="104"/>
    </row>
    <row r="29" spans="1:17" s="146" customFormat="1">
      <c r="A29" s="189">
        <v>8</v>
      </c>
      <c r="B29" s="161">
        <v>1945</v>
      </c>
      <c r="C29" s="162" t="s">
        <v>346</v>
      </c>
      <c r="D29" s="163">
        <v>0</v>
      </c>
      <c r="E29" s="136">
        <v>0</v>
      </c>
      <c r="F29" s="136">
        <v>0</v>
      </c>
      <c r="G29" s="113">
        <v>0</v>
      </c>
      <c r="H29" s="139">
        <f t="shared" si="0"/>
        <v>0</v>
      </c>
      <c r="I29" s="190">
        <f t="shared" si="1"/>
        <v>0</v>
      </c>
      <c r="J29" s="104"/>
      <c r="K29" s="104"/>
      <c r="L29" s="104"/>
      <c r="M29" s="104"/>
      <c r="N29" s="104"/>
      <c r="O29" s="104"/>
      <c r="P29" s="104"/>
      <c r="Q29" s="104"/>
    </row>
    <row r="30" spans="1:17" s="146" customFormat="1">
      <c r="A30" s="189">
        <v>8</v>
      </c>
      <c r="B30" s="161">
        <v>1950</v>
      </c>
      <c r="C30" s="162" t="s">
        <v>347</v>
      </c>
      <c r="D30" s="163">
        <v>0</v>
      </c>
      <c r="E30" s="136">
        <v>0</v>
      </c>
      <c r="F30" s="136">
        <v>0</v>
      </c>
      <c r="G30" s="113">
        <v>0</v>
      </c>
      <c r="H30" s="139">
        <f t="shared" si="0"/>
        <v>0</v>
      </c>
      <c r="I30" s="190">
        <f t="shared" si="1"/>
        <v>0</v>
      </c>
      <c r="J30" s="104"/>
      <c r="K30" s="104"/>
      <c r="L30" s="104"/>
      <c r="M30" s="104"/>
      <c r="N30" s="104"/>
      <c r="O30" s="104"/>
      <c r="P30" s="104"/>
      <c r="Q30" s="104"/>
    </row>
    <row r="31" spans="1:17" s="146" customFormat="1">
      <c r="A31" s="189">
        <v>8</v>
      </c>
      <c r="B31" s="161">
        <v>1955</v>
      </c>
      <c r="C31" s="162" t="s">
        <v>348</v>
      </c>
      <c r="D31" s="163">
        <f>'1955'!H28</f>
        <v>47736.890000000007</v>
      </c>
      <c r="E31" s="136">
        <f>'1955'!K29</f>
        <v>47736.890000000007</v>
      </c>
      <c r="F31" s="136">
        <f>'1955'!E31</f>
        <v>86579</v>
      </c>
      <c r="G31" s="113">
        <f>'1955'!K31</f>
        <v>2164.4749999999999</v>
      </c>
      <c r="H31" s="139">
        <f t="shared" si="0"/>
        <v>49901.365000000005</v>
      </c>
      <c r="I31" s="190">
        <f t="shared" si="1"/>
        <v>-2164.4749999999985</v>
      </c>
      <c r="J31" s="104"/>
      <c r="K31" s="104"/>
      <c r="L31" s="104"/>
      <c r="M31" s="104"/>
      <c r="N31" s="104"/>
      <c r="O31" s="104"/>
      <c r="P31" s="104"/>
      <c r="Q31" s="104"/>
    </row>
    <row r="32" spans="1:17" s="146" customFormat="1">
      <c r="A32" s="189">
        <v>8</v>
      </c>
      <c r="B32" s="161">
        <v>1960</v>
      </c>
      <c r="C32" s="162" t="s">
        <v>349</v>
      </c>
      <c r="D32" s="163">
        <v>0</v>
      </c>
      <c r="E32" s="136">
        <v>0</v>
      </c>
      <c r="F32" s="136">
        <v>0</v>
      </c>
      <c r="G32" s="113">
        <v>0</v>
      </c>
      <c r="H32" s="139">
        <f t="shared" si="0"/>
        <v>0</v>
      </c>
      <c r="I32" s="190">
        <f t="shared" si="1"/>
        <v>0</v>
      </c>
      <c r="J32" s="104"/>
      <c r="K32" s="104"/>
      <c r="L32" s="104"/>
      <c r="M32" s="104"/>
      <c r="N32" s="104"/>
      <c r="O32" s="104"/>
      <c r="P32" s="104"/>
      <c r="Q32" s="104"/>
    </row>
    <row r="33" spans="1:17" s="146" customFormat="1">
      <c r="A33" s="189">
        <v>47</v>
      </c>
      <c r="B33" s="161">
        <v>1970</v>
      </c>
      <c r="C33" s="162" t="s">
        <v>350</v>
      </c>
      <c r="D33" s="163">
        <v>0</v>
      </c>
      <c r="E33" s="136">
        <v>0</v>
      </c>
      <c r="F33" s="136">
        <v>0</v>
      </c>
      <c r="G33" s="113">
        <v>0</v>
      </c>
      <c r="H33" s="140">
        <f t="shared" si="0"/>
        <v>0</v>
      </c>
      <c r="I33" s="190">
        <f t="shared" si="1"/>
        <v>0</v>
      </c>
      <c r="J33" s="104"/>
      <c r="K33" s="104"/>
      <c r="L33" s="104"/>
      <c r="M33" s="104"/>
      <c r="N33" s="104"/>
      <c r="O33" s="104"/>
      <c r="P33" s="104"/>
      <c r="Q33" s="104"/>
    </row>
    <row r="34" spans="1:17" s="146" customFormat="1">
      <c r="A34" s="189">
        <v>47</v>
      </c>
      <c r="B34" s="161">
        <v>1975</v>
      </c>
      <c r="C34" s="162" t="s">
        <v>351</v>
      </c>
      <c r="D34" s="163">
        <v>0</v>
      </c>
      <c r="E34" s="136">
        <v>0</v>
      </c>
      <c r="F34" s="136">
        <v>0</v>
      </c>
      <c r="G34" s="113">
        <v>0</v>
      </c>
      <c r="H34" s="140">
        <f t="shared" si="0"/>
        <v>0</v>
      </c>
      <c r="I34" s="190">
        <f t="shared" si="1"/>
        <v>0</v>
      </c>
      <c r="J34" s="104"/>
      <c r="K34" s="104"/>
      <c r="L34" s="104"/>
      <c r="M34" s="104"/>
      <c r="N34" s="104"/>
      <c r="O34" s="104"/>
      <c r="P34" s="104"/>
      <c r="Q34" s="104"/>
    </row>
    <row r="35" spans="1:17" s="146" customFormat="1">
      <c r="A35" s="189">
        <v>47</v>
      </c>
      <c r="B35" s="161">
        <v>1980</v>
      </c>
      <c r="C35" s="162" t="s">
        <v>352</v>
      </c>
      <c r="D35" s="163">
        <v>0</v>
      </c>
      <c r="E35" s="136">
        <v>0</v>
      </c>
      <c r="F35" s="136">
        <v>0</v>
      </c>
      <c r="G35" s="113">
        <v>0</v>
      </c>
      <c r="H35" s="140">
        <f t="shared" si="0"/>
        <v>0</v>
      </c>
      <c r="I35" s="190">
        <f t="shared" si="1"/>
        <v>0</v>
      </c>
      <c r="J35" s="104"/>
      <c r="K35" s="104"/>
      <c r="L35" s="104"/>
      <c r="M35" s="104"/>
      <c r="N35" s="104"/>
      <c r="O35" s="104"/>
      <c r="P35" s="104"/>
      <c r="Q35" s="104"/>
    </row>
    <row r="36" spans="1:17" s="146" customFormat="1">
      <c r="A36" s="189">
        <v>47</v>
      </c>
      <c r="B36" s="161">
        <v>1985</v>
      </c>
      <c r="C36" s="162" t="s">
        <v>353</v>
      </c>
      <c r="D36" s="163">
        <v>0</v>
      </c>
      <c r="E36" s="136">
        <v>0</v>
      </c>
      <c r="F36" s="136">
        <v>0</v>
      </c>
      <c r="G36" s="113">
        <v>0</v>
      </c>
      <c r="H36" s="140">
        <f t="shared" si="0"/>
        <v>0</v>
      </c>
      <c r="I36" s="190">
        <f t="shared" si="1"/>
        <v>0</v>
      </c>
      <c r="J36" s="104"/>
      <c r="K36" s="104"/>
      <c r="L36" s="104"/>
      <c r="M36" s="104"/>
      <c r="N36" s="104"/>
      <c r="O36" s="104"/>
      <c r="P36" s="104"/>
      <c r="Q36" s="104"/>
    </row>
    <row r="37" spans="1:17" s="146" customFormat="1">
      <c r="A37" s="189">
        <v>47</v>
      </c>
      <c r="B37" s="161">
        <v>1990</v>
      </c>
      <c r="C37" s="162" t="s">
        <v>354</v>
      </c>
      <c r="D37" s="163">
        <v>0</v>
      </c>
      <c r="E37" s="136">
        <v>0</v>
      </c>
      <c r="F37" s="136">
        <v>0</v>
      </c>
      <c r="G37" s="113">
        <v>0</v>
      </c>
      <c r="H37" s="140">
        <f t="shared" si="0"/>
        <v>0</v>
      </c>
      <c r="I37" s="190">
        <f t="shared" si="1"/>
        <v>0</v>
      </c>
      <c r="J37" s="104"/>
      <c r="K37" s="104"/>
      <c r="L37" s="104"/>
      <c r="M37" s="104"/>
      <c r="N37" s="104"/>
      <c r="O37" s="104"/>
      <c r="P37" s="104"/>
      <c r="Q37" s="104"/>
    </row>
    <row r="38" spans="1:17" s="146" customFormat="1">
      <c r="A38" s="189">
        <v>47</v>
      </c>
      <c r="B38" s="161">
        <v>1995</v>
      </c>
      <c r="C38" s="162" t="s">
        <v>355</v>
      </c>
      <c r="D38" s="163">
        <v>0</v>
      </c>
      <c r="E38" s="136">
        <v>0</v>
      </c>
      <c r="F38" s="136">
        <v>0</v>
      </c>
      <c r="G38" s="113">
        <v>0</v>
      </c>
      <c r="H38" s="140">
        <f t="shared" si="0"/>
        <v>0</v>
      </c>
      <c r="I38" s="190">
        <f t="shared" si="1"/>
        <v>0</v>
      </c>
      <c r="J38" s="104"/>
      <c r="K38" s="104"/>
      <c r="L38" s="104"/>
      <c r="M38" s="104"/>
      <c r="N38" s="104"/>
      <c r="O38" s="104"/>
      <c r="P38" s="104"/>
      <c r="Q38" s="104"/>
    </row>
    <row r="39" spans="1:17" s="146" customFormat="1">
      <c r="A39" s="189"/>
      <c r="B39" s="161">
        <v>2005</v>
      </c>
      <c r="C39" s="165" t="s">
        <v>356</v>
      </c>
      <c r="D39" s="166">
        <v>0</v>
      </c>
      <c r="E39" s="167">
        <v>0</v>
      </c>
      <c r="F39" s="167">
        <v>0</v>
      </c>
      <c r="G39" s="137">
        <v>0</v>
      </c>
      <c r="H39" s="141">
        <f t="shared" si="0"/>
        <v>0</v>
      </c>
      <c r="I39" s="191">
        <f t="shared" si="1"/>
        <v>0</v>
      </c>
      <c r="J39" s="104"/>
      <c r="K39" s="104"/>
      <c r="L39" s="104"/>
      <c r="M39" s="104"/>
      <c r="N39" s="104"/>
      <c r="O39" s="104"/>
      <c r="P39" s="104"/>
      <c r="Q39" s="104"/>
    </row>
    <row r="40" spans="1:17" s="146" customFormat="1">
      <c r="A40" s="189"/>
      <c r="B40" s="168"/>
      <c r="C40" s="169" t="s">
        <v>357</v>
      </c>
      <c r="D40" s="170">
        <f t="shared" ref="D40" si="2">SUM(D4:D39)</f>
        <v>2120747.9868750004</v>
      </c>
      <c r="E40" s="171">
        <f>SUM(E4:E39)</f>
        <v>2108486.3138750009</v>
      </c>
      <c r="F40" s="171">
        <f t="shared" ref="F40:G40" si="3">SUM(F4:F39)</f>
        <v>8361001.0218821997</v>
      </c>
      <c r="G40" s="138">
        <f t="shared" si="3"/>
        <v>163059.66738828877</v>
      </c>
      <c r="H40" s="142">
        <f>SUM(H4:H39)</f>
        <v>2271545.9812632897</v>
      </c>
      <c r="I40" s="192">
        <f>SUM(I4:I39)</f>
        <v>-150797.99438828882</v>
      </c>
      <c r="J40" s="104"/>
      <c r="K40" s="104"/>
      <c r="L40" s="104"/>
      <c r="M40" s="104"/>
      <c r="N40" s="104"/>
      <c r="O40" s="104"/>
      <c r="P40" s="104"/>
      <c r="Q40" s="104"/>
    </row>
    <row r="41" spans="1:17" s="146" customFormat="1">
      <c r="A41" s="189"/>
      <c r="B41" s="161">
        <v>2070</v>
      </c>
      <c r="C41" s="162" t="s">
        <v>358</v>
      </c>
      <c r="D41" s="163">
        <v>0</v>
      </c>
      <c r="E41" s="74">
        <v>0</v>
      </c>
      <c r="F41" s="74">
        <v>0</v>
      </c>
      <c r="G41" s="113">
        <v>0</v>
      </c>
      <c r="H41" s="140">
        <f t="shared" si="0"/>
        <v>0</v>
      </c>
      <c r="I41" s="190">
        <f t="shared" si="1"/>
        <v>0</v>
      </c>
      <c r="J41" s="104"/>
      <c r="K41" s="104"/>
      <c r="L41" s="104"/>
      <c r="M41" s="104"/>
      <c r="N41" s="104"/>
      <c r="O41" s="104"/>
      <c r="P41" s="104"/>
      <c r="Q41" s="104"/>
    </row>
    <row r="42" spans="1:17" s="146" customFormat="1">
      <c r="A42" s="189" t="s">
        <v>359</v>
      </c>
      <c r="B42" s="161">
        <v>2055</v>
      </c>
      <c r="C42" s="165" t="s">
        <v>360</v>
      </c>
      <c r="D42" s="166">
        <v>0</v>
      </c>
      <c r="E42" s="172">
        <v>0</v>
      </c>
      <c r="F42" s="172">
        <v>0</v>
      </c>
      <c r="G42" s="137">
        <v>0</v>
      </c>
      <c r="H42" s="141">
        <f t="shared" si="0"/>
        <v>0</v>
      </c>
      <c r="I42" s="191">
        <f t="shared" si="1"/>
        <v>0</v>
      </c>
      <c r="J42" s="104"/>
      <c r="K42" s="104"/>
      <c r="L42" s="104"/>
      <c r="M42" s="104"/>
      <c r="N42" s="104"/>
      <c r="O42" s="104"/>
      <c r="P42" s="104"/>
      <c r="Q42" s="104"/>
    </row>
    <row r="43" spans="1:17" s="146" customFormat="1">
      <c r="A43" s="193"/>
      <c r="B43" s="168"/>
      <c r="C43" s="169" t="s">
        <v>361</v>
      </c>
      <c r="D43" s="170">
        <f>SUM(D40:D42)</f>
        <v>2120747.9868750004</v>
      </c>
      <c r="E43" s="171">
        <f t="shared" ref="E43:I43" si="4">SUM(E40:E42)</f>
        <v>2108486.3138750009</v>
      </c>
      <c r="F43" s="171">
        <f t="shared" si="4"/>
        <v>8361001.0218821997</v>
      </c>
      <c r="G43" s="138">
        <f t="shared" si="4"/>
        <v>163059.66738828877</v>
      </c>
      <c r="H43" s="142">
        <f t="shared" si="4"/>
        <v>2271545.9812632897</v>
      </c>
      <c r="I43" s="192">
        <f t="shared" si="4"/>
        <v>-150797.99438828882</v>
      </c>
      <c r="J43" s="104"/>
      <c r="K43" s="104"/>
      <c r="L43" s="104"/>
      <c r="M43" s="104"/>
      <c r="N43" s="104"/>
      <c r="O43" s="104"/>
      <c r="P43" s="104"/>
      <c r="Q43" s="104"/>
    </row>
    <row r="44" spans="1:17" s="146" customFormat="1">
      <c r="A44" s="196"/>
      <c r="B44" s="168"/>
      <c r="C44" s="165" t="s">
        <v>362</v>
      </c>
      <c r="D44" s="166">
        <v>174708</v>
      </c>
      <c r="E44" s="173">
        <f>E26</f>
        <v>167936.80999999997</v>
      </c>
      <c r="F44" s="173"/>
      <c r="G44" s="137">
        <f>G26</f>
        <v>6770.833333333333</v>
      </c>
      <c r="H44" s="141">
        <f>H26</f>
        <v>174707.64333333331</v>
      </c>
      <c r="I44" s="191">
        <f>D44-H44</f>
        <v>0.35666666668839753</v>
      </c>
      <c r="J44" s="104"/>
      <c r="K44" s="104"/>
      <c r="L44" s="104"/>
      <c r="M44" s="104"/>
      <c r="N44" s="104"/>
      <c r="O44" s="104"/>
      <c r="P44" s="104"/>
      <c r="Q44" s="104"/>
    </row>
    <row r="45" spans="1:17" s="146" customFormat="1">
      <c r="A45" s="174"/>
      <c r="B45" s="175"/>
      <c r="C45" s="176" t="s">
        <v>363</v>
      </c>
      <c r="D45" s="177">
        <f t="shared" ref="D45:I45" si="5">D43-D44</f>
        <v>1946039.9868750004</v>
      </c>
      <c r="E45" s="178">
        <f t="shared" si="5"/>
        <v>1940549.5038750009</v>
      </c>
      <c r="F45" s="178">
        <f t="shared" si="5"/>
        <v>8361001.0218821997</v>
      </c>
      <c r="G45" s="138">
        <f t="shared" si="5"/>
        <v>156288.83405495543</v>
      </c>
      <c r="H45" s="142">
        <f t="shared" si="5"/>
        <v>2096838.3379299564</v>
      </c>
      <c r="I45" s="192">
        <f t="shared" si="5"/>
        <v>-150798.35105495551</v>
      </c>
      <c r="J45" s="104"/>
      <c r="K45" s="104"/>
      <c r="L45" s="104"/>
      <c r="M45" s="104"/>
      <c r="N45" s="104"/>
      <c r="O45" s="104"/>
      <c r="P45" s="104"/>
      <c r="Q45" s="104"/>
    </row>
    <row r="46" spans="1:17" s="146" customFormat="1" ht="12.75" thickBot="1">
      <c r="A46" s="174"/>
      <c r="B46" s="175">
        <v>1995</v>
      </c>
      <c r="C46" s="179" t="s">
        <v>364</v>
      </c>
      <c r="D46" s="180">
        <f>-'1995'!H85</f>
        <v>-241237.13000000003</v>
      </c>
      <c r="E46" s="181">
        <f>-'1995'!K86</f>
        <v>-241237.13000000003</v>
      </c>
      <c r="F46" s="181">
        <f>'1995'!E88</f>
        <v>-652399.25</v>
      </c>
      <c r="G46" s="26">
        <f>'1995'!K88</f>
        <v>-8154.9906250000004</v>
      </c>
      <c r="H46" s="143">
        <f t="shared" si="0"/>
        <v>-249392.12062500004</v>
      </c>
      <c r="I46" s="194">
        <f t="shared" ref="I46" si="6">D46-H46</f>
        <v>8154.9906250000058</v>
      </c>
      <c r="J46" s="104"/>
      <c r="K46" s="104"/>
      <c r="L46" s="104"/>
      <c r="M46" s="104"/>
      <c r="N46" s="104"/>
      <c r="O46" s="104"/>
      <c r="P46" s="104"/>
      <c r="Q46" s="104"/>
    </row>
    <row r="47" spans="1:17" s="187" customFormat="1" ht="12.75" thickBot="1">
      <c r="A47" s="182"/>
      <c r="B47" s="183"/>
      <c r="C47" s="184" t="s">
        <v>365</v>
      </c>
      <c r="D47" s="185">
        <f t="shared" ref="D47:H47" si="7">SUM(D45:D46)</f>
        <v>1704802.8568750003</v>
      </c>
      <c r="E47" s="186">
        <f t="shared" si="7"/>
        <v>1699312.3738750007</v>
      </c>
      <c r="F47" s="186">
        <f t="shared" si="7"/>
        <v>7708601.7718821997</v>
      </c>
      <c r="G47" s="144">
        <f t="shared" si="7"/>
        <v>148133.84342995542</v>
      </c>
      <c r="H47" s="84">
        <f t="shared" si="7"/>
        <v>1847446.2173049564</v>
      </c>
      <c r="I47" s="195">
        <f>SUM(I45:I46)</f>
        <v>-142643.3604299555</v>
      </c>
      <c r="J47" s="145"/>
      <c r="K47" s="145"/>
      <c r="L47" s="145"/>
      <c r="M47" s="145"/>
      <c r="N47" s="145"/>
      <c r="O47" s="145"/>
      <c r="P47" s="145"/>
      <c r="Q47" s="145"/>
    </row>
    <row r="48" spans="1:17" ht="14.25">
      <c r="A48" s="202" t="s">
        <v>739</v>
      </c>
      <c r="B48" s="203"/>
      <c r="C48" s="204"/>
      <c r="D48" s="205"/>
      <c r="E48" s="206"/>
      <c r="F48" s="207">
        <v>7708601</v>
      </c>
      <c r="G48" s="208"/>
      <c r="H48" s="209">
        <v>1508054</v>
      </c>
      <c r="I48" s="210"/>
      <c r="J48" s="188"/>
      <c r="K48" s="104"/>
      <c r="L48" s="104"/>
      <c r="M48" s="104"/>
      <c r="N48" s="104"/>
      <c r="O48" s="104"/>
      <c r="P48" s="104"/>
      <c r="Q48" s="104"/>
    </row>
    <row r="49" spans="1:17" ht="15" thickBot="1">
      <c r="A49" s="198" t="s">
        <v>741</v>
      </c>
      <c r="B49" s="199"/>
      <c r="C49" s="199"/>
      <c r="D49" s="199"/>
      <c r="E49" s="200"/>
      <c r="F49" s="200"/>
      <c r="G49" s="38"/>
      <c r="H49" s="201">
        <f>H47-H48</f>
        <v>339392.2173049564</v>
      </c>
      <c r="I49" s="194"/>
      <c r="J49" s="104"/>
      <c r="K49" s="104"/>
      <c r="L49" s="104"/>
      <c r="M49" s="104"/>
      <c r="N49" s="104"/>
      <c r="O49" s="104"/>
      <c r="P49" s="104"/>
      <c r="Q49" s="104"/>
    </row>
    <row r="50" spans="1:17">
      <c r="E50" s="119"/>
      <c r="F50" s="119"/>
      <c r="H50" s="197"/>
    </row>
    <row r="53" spans="1:17">
      <c r="H53" s="197"/>
    </row>
  </sheetData>
  <mergeCells count="1">
    <mergeCell ref="A1:I1"/>
  </mergeCells>
  <pageMargins left="0.11811023622047245" right="0.11811023622047245" top="0.35433070866141736" bottom="0.35433070866141736" header="0.11811023622047245" footer="0.11811023622047245"/>
  <pageSetup scale="70" orientation="portrait" verticalDpi="0" r:id="rId1"/>
  <ignoredErrors>
    <ignoredError sqref="H40 H43 H47 I40:I43 H45 I45:I46"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2"/>
  <sheetViews>
    <sheetView showGridLines="0" topLeftCell="A13" zoomScaleNormal="100" workbookViewId="0">
      <selection activeCell="C15" sqref="C15"/>
    </sheetView>
  </sheetViews>
  <sheetFormatPr defaultRowHeight="12"/>
  <cols>
    <col min="1" max="1" width="34.6640625"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4.83203125" customWidth="1"/>
    <col min="9" max="9" width="8.1640625" bestFit="1" customWidth="1"/>
    <col min="10" max="10" width="9.1640625" bestFit="1" customWidth="1"/>
    <col min="11" max="11" width="16" customWidth="1"/>
    <col min="12" max="12" width="4.83203125" bestFit="1" customWidth="1"/>
  </cols>
  <sheetData>
    <row r="1" spans="1:12" ht="17.25" thickBot="1">
      <c r="A1" s="221" t="s">
        <v>528</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529</v>
      </c>
      <c r="B5" s="54" t="s">
        <v>22</v>
      </c>
      <c r="C5" s="79">
        <v>41639</v>
      </c>
      <c r="D5" s="12">
        <v>5736.16</v>
      </c>
      <c r="E5" s="12">
        <v>5736.16</v>
      </c>
      <c r="F5" s="12">
        <v>2768.08</v>
      </c>
      <c r="G5" s="12">
        <v>2968.08</v>
      </c>
      <c r="H5" s="101">
        <v>541.27</v>
      </c>
      <c r="I5" s="54" t="s">
        <v>530</v>
      </c>
      <c r="J5" s="78">
        <v>20</v>
      </c>
      <c r="K5" s="115">
        <v>541.27</v>
      </c>
      <c r="L5" s="13"/>
    </row>
    <row r="6" spans="1:12">
      <c r="A6" s="9" t="s">
        <v>531</v>
      </c>
      <c r="B6" s="54" t="s">
        <v>22</v>
      </c>
      <c r="C6" s="79">
        <v>41639</v>
      </c>
      <c r="D6" s="12">
        <v>24809.72</v>
      </c>
      <c r="E6" s="12">
        <v>24809.72</v>
      </c>
      <c r="F6" s="12">
        <v>10925.95</v>
      </c>
      <c r="G6" s="12">
        <v>13883.77</v>
      </c>
      <c r="H6" s="22">
        <v>2142.27</v>
      </c>
      <c r="I6" s="54" t="s">
        <v>530</v>
      </c>
      <c r="J6" s="78">
        <v>20</v>
      </c>
      <c r="K6" s="49">
        <v>2142.27</v>
      </c>
      <c r="L6" s="13"/>
    </row>
    <row r="7" spans="1:12">
      <c r="A7" s="9" t="s">
        <v>532</v>
      </c>
      <c r="B7" s="54" t="s">
        <v>22</v>
      </c>
      <c r="C7" s="79">
        <v>41639</v>
      </c>
      <c r="D7" s="12">
        <v>74628.100000000006</v>
      </c>
      <c r="E7" s="12">
        <v>74628.100000000006</v>
      </c>
      <c r="F7" s="12">
        <v>30215.89</v>
      </c>
      <c r="G7" s="12">
        <v>44412.21</v>
      </c>
      <c r="H7" s="22">
        <v>5936.77</v>
      </c>
      <c r="I7" s="54" t="s">
        <v>530</v>
      </c>
      <c r="J7" s="78">
        <v>20</v>
      </c>
      <c r="K7" s="49">
        <v>5936.77</v>
      </c>
      <c r="L7" s="13"/>
    </row>
    <row r="8" spans="1:12">
      <c r="A8" s="9" t="s">
        <v>533</v>
      </c>
      <c r="B8" s="54" t="s">
        <v>22</v>
      </c>
      <c r="C8" s="79">
        <v>41639</v>
      </c>
      <c r="D8" s="12">
        <v>245453.17</v>
      </c>
      <c r="E8" s="12">
        <v>245453.17</v>
      </c>
      <c r="F8" s="12">
        <v>86238.97</v>
      </c>
      <c r="G8" s="12">
        <v>159214.20000000001</v>
      </c>
      <c r="H8" s="22">
        <v>18779.37</v>
      </c>
      <c r="I8" s="54" t="s">
        <v>530</v>
      </c>
      <c r="J8" s="78">
        <v>20</v>
      </c>
      <c r="K8" s="49">
        <v>18779.37</v>
      </c>
      <c r="L8" s="13"/>
    </row>
    <row r="9" spans="1:12">
      <c r="A9" s="9" t="s">
        <v>534</v>
      </c>
      <c r="B9" s="54" t="s">
        <v>22</v>
      </c>
      <c r="C9" s="79">
        <v>41639</v>
      </c>
      <c r="D9" s="12">
        <v>71930.03</v>
      </c>
      <c r="E9" s="12">
        <v>71930.03</v>
      </c>
      <c r="F9" s="12">
        <v>25081.39</v>
      </c>
      <c r="G9" s="12">
        <v>46848.639999999999</v>
      </c>
      <c r="H9" s="22">
        <v>4944.2299999999996</v>
      </c>
      <c r="I9" s="54" t="s">
        <v>530</v>
      </c>
      <c r="J9" s="78">
        <v>20</v>
      </c>
      <c r="K9" s="49">
        <v>4944.2299999999996</v>
      </c>
      <c r="L9" s="13"/>
    </row>
    <row r="10" spans="1:12">
      <c r="A10" s="9" t="s">
        <v>535</v>
      </c>
      <c r="B10" s="54" t="s">
        <v>22</v>
      </c>
      <c r="C10" s="79">
        <v>41639</v>
      </c>
      <c r="D10" s="12">
        <v>26162.5</v>
      </c>
      <c r="E10" s="12">
        <v>26162.5</v>
      </c>
      <c r="F10" s="12">
        <v>8530.11</v>
      </c>
      <c r="G10" s="12">
        <v>17632.39</v>
      </c>
      <c r="H10" s="22">
        <v>1683.66</v>
      </c>
      <c r="I10" s="54" t="s">
        <v>530</v>
      </c>
      <c r="J10" s="78">
        <v>20</v>
      </c>
      <c r="K10" s="49">
        <v>1683.66</v>
      </c>
      <c r="L10" s="13"/>
    </row>
    <row r="11" spans="1:12">
      <c r="A11" s="9" t="s">
        <v>536</v>
      </c>
      <c r="B11" s="54" t="s">
        <v>22</v>
      </c>
      <c r="C11" s="79">
        <v>41639</v>
      </c>
      <c r="D11" s="12">
        <v>44760.94</v>
      </c>
      <c r="E11" s="12">
        <v>44760.94</v>
      </c>
      <c r="F11" s="12">
        <v>13701.97</v>
      </c>
      <c r="G11" s="12">
        <v>31058.97</v>
      </c>
      <c r="H11" s="22">
        <v>2707.21</v>
      </c>
      <c r="I11" s="54" t="s">
        <v>530</v>
      </c>
      <c r="J11" s="78">
        <v>20</v>
      </c>
      <c r="K11" s="49">
        <v>2707.21</v>
      </c>
      <c r="L11" s="13"/>
    </row>
    <row r="12" spans="1:12">
      <c r="A12" s="9" t="s">
        <v>537</v>
      </c>
      <c r="B12" s="54" t="s">
        <v>22</v>
      </c>
      <c r="C12" s="79">
        <v>41639</v>
      </c>
      <c r="D12" s="12">
        <v>245230.35</v>
      </c>
      <c r="E12" s="12">
        <v>245230.35</v>
      </c>
      <c r="F12" s="12">
        <v>45912.12</v>
      </c>
      <c r="G12" s="12">
        <v>199318.23</v>
      </c>
      <c r="H12" s="22">
        <v>13779.84</v>
      </c>
      <c r="I12" s="54" t="s">
        <v>530</v>
      </c>
      <c r="J12" s="78">
        <v>20</v>
      </c>
      <c r="K12" s="49">
        <v>13779.84</v>
      </c>
      <c r="L12" s="13"/>
    </row>
    <row r="13" spans="1:12">
      <c r="A13" s="9" t="s">
        <v>538</v>
      </c>
      <c r="B13" s="54" t="s">
        <v>22</v>
      </c>
      <c r="C13" s="79">
        <v>41639</v>
      </c>
      <c r="D13" s="12">
        <v>962683.11</v>
      </c>
      <c r="E13" s="12">
        <v>962683.11</v>
      </c>
      <c r="F13" s="12">
        <v>238891.67</v>
      </c>
      <c r="G13" s="12">
        <v>723791.44</v>
      </c>
      <c r="H13" s="22">
        <v>46803.47</v>
      </c>
      <c r="I13" s="54" t="s">
        <v>530</v>
      </c>
      <c r="J13" s="78">
        <v>20</v>
      </c>
      <c r="K13" s="49">
        <v>46803.47</v>
      </c>
      <c r="L13" s="13"/>
    </row>
    <row r="14" spans="1:12">
      <c r="A14" s="9" t="s">
        <v>539</v>
      </c>
      <c r="B14" s="54" t="s">
        <v>22</v>
      </c>
      <c r="C14" s="79">
        <v>41639</v>
      </c>
      <c r="D14" s="12">
        <v>187796.77</v>
      </c>
      <c r="E14" s="12">
        <v>187796.77</v>
      </c>
      <c r="F14" s="12">
        <v>36188.050000000003</v>
      </c>
      <c r="G14" s="12">
        <v>151608.72</v>
      </c>
      <c r="H14" s="22">
        <v>9209.76</v>
      </c>
      <c r="I14" s="54" t="s">
        <v>530</v>
      </c>
      <c r="J14" s="78">
        <v>20</v>
      </c>
      <c r="K14" s="49">
        <v>9209.76</v>
      </c>
      <c r="L14" s="13"/>
    </row>
    <row r="15" spans="1:12">
      <c r="A15" s="9" t="s">
        <v>540</v>
      </c>
      <c r="B15" s="54" t="s">
        <v>22</v>
      </c>
      <c r="C15" s="79">
        <v>42004</v>
      </c>
      <c r="D15" s="12">
        <v>25073.58</v>
      </c>
      <c r="E15" s="12">
        <v>25073.58</v>
      </c>
      <c r="F15" s="12">
        <v>3140.63</v>
      </c>
      <c r="G15" s="12">
        <v>21932.95</v>
      </c>
      <c r="H15" s="22">
        <v>1256.25</v>
      </c>
      <c r="I15" s="54" t="s">
        <v>530</v>
      </c>
      <c r="J15" s="78">
        <v>20</v>
      </c>
      <c r="K15" s="49">
        <v>1256.25</v>
      </c>
      <c r="L15" s="13"/>
    </row>
    <row r="16" spans="1:12">
      <c r="A16" s="9" t="s">
        <v>541</v>
      </c>
      <c r="B16" s="54" t="s">
        <v>22</v>
      </c>
      <c r="C16" s="79">
        <v>42004</v>
      </c>
      <c r="D16" s="12">
        <v>3718.93</v>
      </c>
      <c r="E16" s="12">
        <v>3718.93</v>
      </c>
      <c r="F16" s="12">
        <v>465.82</v>
      </c>
      <c r="G16" s="12">
        <v>3253.11</v>
      </c>
      <c r="H16" s="22">
        <v>186.33</v>
      </c>
      <c r="I16" s="54" t="s">
        <v>530</v>
      </c>
      <c r="J16" s="78">
        <v>20</v>
      </c>
      <c r="K16" s="49">
        <v>186.33</v>
      </c>
      <c r="L16" s="13"/>
    </row>
    <row r="17" spans="1:12">
      <c r="A17" s="9" t="s">
        <v>381</v>
      </c>
      <c r="B17" s="54" t="s">
        <v>22</v>
      </c>
      <c r="C17" s="79">
        <v>42004</v>
      </c>
      <c r="D17" s="12">
        <v>296.18</v>
      </c>
      <c r="E17" s="12">
        <v>296.18</v>
      </c>
      <c r="F17" s="12">
        <v>37.020000000000003</v>
      </c>
      <c r="G17" s="12">
        <v>259.16000000000003</v>
      </c>
      <c r="H17" s="22">
        <v>14.81</v>
      </c>
      <c r="I17" s="54" t="s">
        <v>530</v>
      </c>
      <c r="J17" s="78">
        <v>20</v>
      </c>
      <c r="K17" s="49">
        <v>14.81</v>
      </c>
      <c r="L17" s="13"/>
    </row>
    <row r="18" spans="1:12">
      <c r="A18" s="111" t="s">
        <v>381</v>
      </c>
      <c r="B18" s="108" t="s">
        <v>22</v>
      </c>
      <c r="C18" s="109">
        <v>42004</v>
      </c>
      <c r="D18" s="106">
        <v>362</v>
      </c>
      <c r="E18" s="106">
        <v>362</v>
      </c>
      <c r="F18" s="106">
        <v>45.25</v>
      </c>
      <c r="G18" s="106">
        <v>316.75</v>
      </c>
      <c r="H18" s="114">
        <v>18.100000000000001</v>
      </c>
      <c r="I18" s="108" t="s">
        <v>530</v>
      </c>
      <c r="J18" s="110">
        <v>20</v>
      </c>
      <c r="K18" s="116">
        <v>18.100000000000001</v>
      </c>
      <c r="L18" s="112"/>
    </row>
    <row r="19" spans="1:12">
      <c r="A19" s="9" t="s">
        <v>542</v>
      </c>
      <c r="B19" s="54" t="s">
        <v>22</v>
      </c>
      <c r="C19" s="79">
        <v>41639</v>
      </c>
      <c r="D19" s="12">
        <v>11108.91</v>
      </c>
      <c r="E19" s="12">
        <v>11108.91</v>
      </c>
      <c r="F19" s="12">
        <v>1573.12</v>
      </c>
      <c r="G19" s="12">
        <v>9535.7900000000009</v>
      </c>
      <c r="H19" s="22">
        <v>313.35000000000002</v>
      </c>
      <c r="I19" s="54" t="s">
        <v>543</v>
      </c>
      <c r="J19" s="78">
        <v>45</v>
      </c>
      <c r="K19" s="49">
        <v>313.35000000000002</v>
      </c>
      <c r="L19" s="13"/>
    </row>
    <row r="20" spans="1:12">
      <c r="A20" s="9" t="s">
        <v>544</v>
      </c>
      <c r="B20" s="54" t="s">
        <v>22</v>
      </c>
      <c r="C20" s="79">
        <v>41639</v>
      </c>
      <c r="D20" s="12">
        <v>47687.35</v>
      </c>
      <c r="E20" s="12">
        <v>47687.35</v>
      </c>
      <c r="F20" s="12">
        <v>6566.89</v>
      </c>
      <c r="G20" s="12">
        <v>41120.46</v>
      </c>
      <c r="H20" s="22">
        <v>1308.25</v>
      </c>
      <c r="I20" s="54" t="s">
        <v>543</v>
      </c>
      <c r="J20" s="78">
        <v>45</v>
      </c>
      <c r="K20" s="49">
        <v>1308.25</v>
      </c>
      <c r="L20" s="13"/>
    </row>
    <row r="21" spans="1:12">
      <c r="A21" s="9" t="s">
        <v>545</v>
      </c>
      <c r="B21" s="54" t="s">
        <v>22</v>
      </c>
      <c r="C21" s="79">
        <v>41639</v>
      </c>
      <c r="D21" s="12">
        <v>142552.43</v>
      </c>
      <c r="E21" s="12">
        <v>142552.43</v>
      </c>
      <c r="F21" s="12">
        <v>19104.87</v>
      </c>
      <c r="G21" s="12">
        <v>123447.56</v>
      </c>
      <c r="H21" s="22">
        <v>3806.71</v>
      </c>
      <c r="I21" s="54" t="s">
        <v>543</v>
      </c>
      <c r="J21" s="78">
        <v>45</v>
      </c>
      <c r="K21" s="49">
        <v>3806.71</v>
      </c>
      <c r="L21" s="13"/>
    </row>
    <row r="22" spans="1:12">
      <c r="A22" s="9" t="s">
        <v>546</v>
      </c>
      <c r="B22" s="54" t="s">
        <v>22</v>
      </c>
      <c r="C22" s="79">
        <v>41639</v>
      </c>
      <c r="D22" s="12">
        <v>458552.48</v>
      </c>
      <c r="E22" s="12">
        <v>458552.48</v>
      </c>
      <c r="F22" s="12">
        <v>55863.360000000001</v>
      </c>
      <c r="G22" s="12">
        <v>402689.12</v>
      </c>
      <c r="H22" s="22">
        <v>12047.1</v>
      </c>
      <c r="I22" s="54" t="s">
        <v>543</v>
      </c>
      <c r="J22" s="78">
        <v>45</v>
      </c>
      <c r="K22" s="49">
        <v>12047.1</v>
      </c>
      <c r="L22" s="13"/>
    </row>
    <row r="23" spans="1:12">
      <c r="A23" s="9" t="s">
        <v>547</v>
      </c>
      <c r="B23" s="54" t="s">
        <v>22</v>
      </c>
      <c r="C23" s="79">
        <v>41639</v>
      </c>
      <c r="D23" s="12">
        <v>136072.41</v>
      </c>
      <c r="E23" s="12">
        <v>136072.41</v>
      </c>
      <c r="F23" s="12">
        <v>17309.39</v>
      </c>
      <c r="G23" s="12">
        <v>118763.02</v>
      </c>
      <c r="H23" s="22">
        <v>3450.06</v>
      </c>
      <c r="I23" s="54" t="s">
        <v>543</v>
      </c>
      <c r="J23" s="78">
        <v>45</v>
      </c>
      <c r="K23" s="49">
        <v>3450.06</v>
      </c>
      <c r="L23" s="13"/>
    </row>
    <row r="24" spans="1:12">
      <c r="A24" s="9" t="s">
        <v>548</v>
      </c>
      <c r="B24" s="54" t="s">
        <v>22</v>
      </c>
      <c r="C24" s="79">
        <v>41639</v>
      </c>
      <c r="D24" s="12">
        <v>49303.31</v>
      </c>
      <c r="E24" s="12">
        <v>49303.31</v>
      </c>
      <c r="F24" s="12">
        <v>6116.02</v>
      </c>
      <c r="G24" s="12">
        <v>43187.29</v>
      </c>
      <c r="H24" s="22">
        <v>1219.17</v>
      </c>
      <c r="I24" s="54" t="s">
        <v>543</v>
      </c>
      <c r="J24" s="78">
        <v>45</v>
      </c>
      <c r="K24" s="49">
        <v>1219.17</v>
      </c>
      <c r="L24" s="13"/>
    </row>
    <row r="25" spans="1:12">
      <c r="A25" s="9" t="s">
        <v>549</v>
      </c>
      <c r="B25" s="54" t="s">
        <v>22</v>
      </c>
      <c r="C25" s="79">
        <v>41639</v>
      </c>
      <c r="D25" s="12">
        <v>84072.63</v>
      </c>
      <c r="E25" s="12">
        <v>84072.63</v>
      </c>
      <c r="F25" s="12">
        <v>10176.85</v>
      </c>
      <c r="G25" s="12">
        <v>73895.78</v>
      </c>
      <c r="H25" s="22">
        <v>2028.95</v>
      </c>
      <c r="I25" s="54" t="s">
        <v>543</v>
      </c>
      <c r="J25" s="78">
        <v>45</v>
      </c>
      <c r="K25" s="49">
        <v>2028.95</v>
      </c>
      <c r="L25" s="13"/>
    </row>
    <row r="26" spans="1:12">
      <c r="A26" s="9" t="s">
        <v>550</v>
      </c>
      <c r="B26" s="54" t="s">
        <v>22</v>
      </c>
      <c r="C26" s="79">
        <v>41639</v>
      </c>
      <c r="D26" s="12">
        <v>1530094.7</v>
      </c>
      <c r="E26" s="12">
        <v>1530094.7</v>
      </c>
      <c r="F26" s="12">
        <v>404226.27</v>
      </c>
      <c r="G26" s="12">
        <v>1125868.43</v>
      </c>
      <c r="H26" s="22">
        <v>27859.360000000001</v>
      </c>
      <c r="I26" s="54" t="s">
        <v>543</v>
      </c>
      <c r="J26" s="78">
        <v>45</v>
      </c>
      <c r="K26" s="49">
        <v>27859.360000000001</v>
      </c>
      <c r="L26" s="13"/>
    </row>
    <row r="27" spans="1:12">
      <c r="A27" s="9" t="s">
        <v>551</v>
      </c>
      <c r="B27" s="54" t="s">
        <v>22</v>
      </c>
      <c r="C27" s="79">
        <v>41639</v>
      </c>
      <c r="D27" s="12">
        <v>353061.18</v>
      </c>
      <c r="E27" s="12">
        <v>353061.18</v>
      </c>
      <c r="F27" s="12">
        <v>29464.25</v>
      </c>
      <c r="G27" s="12">
        <v>323596.93</v>
      </c>
      <c r="H27" s="22">
        <v>7814.49</v>
      </c>
      <c r="I27" s="54" t="s">
        <v>543</v>
      </c>
      <c r="J27" s="78">
        <v>45</v>
      </c>
      <c r="K27" s="49">
        <v>7814.49</v>
      </c>
      <c r="L27" s="13"/>
    </row>
    <row r="28" spans="1:12">
      <c r="A28" s="9" t="s">
        <v>552</v>
      </c>
      <c r="B28" s="54" t="s">
        <v>22</v>
      </c>
      <c r="C28" s="79">
        <v>42004</v>
      </c>
      <c r="D28" s="12">
        <v>45405.5</v>
      </c>
      <c r="E28" s="12">
        <v>45405.5</v>
      </c>
      <c r="F28" s="12">
        <v>2527.75</v>
      </c>
      <c r="G28" s="12">
        <v>42877.75</v>
      </c>
      <c r="H28" s="22">
        <v>1011.1</v>
      </c>
      <c r="I28" s="54" t="s">
        <v>543</v>
      </c>
      <c r="J28" s="78">
        <v>45</v>
      </c>
      <c r="K28" s="49">
        <v>1011.1</v>
      </c>
      <c r="L28" s="13"/>
    </row>
    <row r="29" spans="1:12">
      <c r="A29" s="9" t="s">
        <v>553</v>
      </c>
      <c r="B29" s="54" t="s">
        <v>22</v>
      </c>
      <c r="C29" s="79">
        <v>42004</v>
      </c>
      <c r="D29" s="12">
        <v>6562.32</v>
      </c>
      <c r="E29" s="12">
        <v>6562.32</v>
      </c>
      <c r="F29" s="12">
        <v>365.33</v>
      </c>
      <c r="G29" s="12">
        <v>6196.99</v>
      </c>
      <c r="H29" s="22">
        <v>146.13</v>
      </c>
      <c r="I29" s="54" t="s">
        <v>543</v>
      </c>
      <c r="J29" s="78">
        <v>45</v>
      </c>
      <c r="K29" s="49">
        <v>146.13</v>
      </c>
      <c r="L29" s="13"/>
    </row>
    <row r="30" spans="1:12">
      <c r="A30" s="9" t="s">
        <v>554</v>
      </c>
      <c r="B30" s="54" t="s">
        <v>22</v>
      </c>
      <c r="C30" s="79">
        <v>42369</v>
      </c>
      <c r="D30" s="12">
        <v>1564</v>
      </c>
      <c r="E30" s="12">
        <v>1564</v>
      </c>
      <c r="F30" s="12">
        <v>52.14</v>
      </c>
      <c r="G30" s="12">
        <v>1511.86</v>
      </c>
      <c r="H30" s="22">
        <v>34.76</v>
      </c>
      <c r="I30" s="54" t="s">
        <v>543</v>
      </c>
      <c r="J30" s="78">
        <v>45</v>
      </c>
      <c r="K30" s="49">
        <v>34.76</v>
      </c>
      <c r="L30" s="13"/>
    </row>
    <row r="31" spans="1:12">
      <c r="A31" s="9" t="s">
        <v>555</v>
      </c>
      <c r="B31" s="54" t="s">
        <v>22</v>
      </c>
      <c r="C31" s="79">
        <v>42369</v>
      </c>
      <c r="D31" s="12">
        <v>653.76</v>
      </c>
      <c r="E31" s="12">
        <v>653.76</v>
      </c>
      <c r="F31" s="12">
        <v>21.79</v>
      </c>
      <c r="G31" s="12">
        <v>631.97</v>
      </c>
      <c r="H31" s="22">
        <v>14.53</v>
      </c>
      <c r="I31" s="54" t="s">
        <v>543</v>
      </c>
      <c r="J31" s="78">
        <v>45</v>
      </c>
      <c r="K31" s="49">
        <v>14.53</v>
      </c>
      <c r="L31" s="13"/>
    </row>
    <row r="32" spans="1:12">
      <c r="A32" s="111" t="s">
        <v>57</v>
      </c>
      <c r="B32" s="108" t="s">
        <v>22</v>
      </c>
      <c r="C32" s="109">
        <v>42369</v>
      </c>
      <c r="D32" s="106">
        <v>242.96</v>
      </c>
      <c r="E32" s="106">
        <v>242.96</v>
      </c>
      <c r="F32" s="106">
        <v>8.1</v>
      </c>
      <c r="G32" s="106">
        <v>234.86</v>
      </c>
      <c r="H32" s="114">
        <v>5.4</v>
      </c>
      <c r="I32" s="108" t="s">
        <v>543</v>
      </c>
      <c r="J32" s="110">
        <v>45</v>
      </c>
      <c r="K32" s="116">
        <v>5.4</v>
      </c>
      <c r="L32" s="112"/>
    </row>
    <row r="33" spans="1:12">
      <c r="A33" s="9" t="s">
        <v>556</v>
      </c>
      <c r="B33" s="54" t="s">
        <v>22</v>
      </c>
      <c r="C33" s="79">
        <v>42369</v>
      </c>
      <c r="D33" s="12">
        <v>9706.49</v>
      </c>
      <c r="E33" s="12">
        <v>9706.49</v>
      </c>
      <c r="F33" s="12">
        <v>970.65</v>
      </c>
      <c r="G33" s="12">
        <v>8735.84</v>
      </c>
      <c r="H33" s="22">
        <v>647.1</v>
      </c>
      <c r="I33" s="54" t="s">
        <v>557</v>
      </c>
      <c r="J33" s="78">
        <v>15</v>
      </c>
      <c r="K33" s="49">
        <v>647.1</v>
      </c>
      <c r="L33" s="13"/>
    </row>
    <row r="34" spans="1:12">
      <c r="A34" s="9" t="s">
        <v>558</v>
      </c>
      <c r="B34" s="54" t="s">
        <v>22</v>
      </c>
      <c r="C34" s="79">
        <v>42369</v>
      </c>
      <c r="D34" s="12">
        <v>367.87</v>
      </c>
      <c r="E34" s="12">
        <v>367.87</v>
      </c>
      <c r="F34" s="12">
        <v>36.78</v>
      </c>
      <c r="G34" s="12">
        <v>331.09</v>
      </c>
      <c r="H34" s="22">
        <v>24.52</v>
      </c>
      <c r="I34" s="54" t="s">
        <v>557</v>
      </c>
      <c r="J34" s="78">
        <v>15</v>
      </c>
      <c r="K34" s="49">
        <v>24.52</v>
      </c>
      <c r="L34" s="13"/>
    </row>
    <row r="35" spans="1:12">
      <c r="A35" s="9" t="s">
        <v>559</v>
      </c>
      <c r="B35" s="54" t="s">
        <v>22</v>
      </c>
      <c r="C35" s="79">
        <v>42369</v>
      </c>
      <c r="D35" s="12">
        <v>366.66</v>
      </c>
      <c r="E35" s="12">
        <v>366.66</v>
      </c>
      <c r="F35" s="12">
        <v>36.659999999999997</v>
      </c>
      <c r="G35" s="12">
        <v>330</v>
      </c>
      <c r="H35" s="22">
        <v>24.44</v>
      </c>
      <c r="I35" s="54" t="s">
        <v>557</v>
      </c>
      <c r="J35" s="78">
        <v>15</v>
      </c>
      <c r="K35" s="49">
        <v>24.44</v>
      </c>
      <c r="L35" s="13"/>
    </row>
    <row r="36" spans="1:12" ht="12.75" thickBot="1">
      <c r="A36" s="9" t="s">
        <v>560</v>
      </c>
      <c r="B36" s="54" t="s">
        <v>22</v>
      </c>
      <c r="C36" s="79">
        <v>42369</v>
      </c>
      <c r="D36" s="12">
        <v>184.53</v>
      </c>
      <c r="E36" s="12">
        <v>184.53</v>
      </c>
      <c r="F36" s="12">
        <v>18.45</v>
      </c>
      <c r="G36" s="12">
        <v>166.08</v>
      </c>
      <c r="H36" s="22">
        <v>12.3</v>
      </c>
      <c r="I36" s="54" t="s">
        <v>557</v>
      </c>
      <c r="J36" s="78">
        <v>15</v>
      </c>
      <c r="K36" s="49">
        <v>12.3</v>
      </c>
      <c r="L36" s="13"/>
    </row>
    <row r="37" spans="1:12" ht="27" customHeight="1">
      <c r="A37" s="214" t="s">
        <v>23</v>
      </c>
      <c r="B37" s="215"/>
      <c r="C37" s="215"/>
      <c r="D37" s="215"/>
      <c r="E37" s="30"/>
      <c r="F37" s="30"/>
      <c r="G37" s="30"/>
      <c r="H37" s="31">
        <f>SUM(H5:H36)</f>
        <v>169771.06000000003</v>
      </c>
      <c r="I37" s="32" t="s">
        <v>24</v>
      </c>
      <c r="J37" s="52"/>
      <c r="K37" s="73"/>
      <c r="L37" s="17"/>
    </row>
    <row r="38" spans="1:12" ht="31.5" customHeight="1">
      <c r="A38" s="216" t="s">
        <v>30</v>
      </c>
      <c r="B38" s="217"/>
      <c r="C38" s="217"/>
      <c r="D38" s="217"/>
      <c r="E38" s="35"/>
      <c r="F38" s="35"/>
      <c r="G38" s="35"/>
      <c r="H38" s="36"/>
      <c r="I38" s="34"/>
      <c r="J38" s="53"/>
      <c r="K38" s="75">
        <f>SUM(K5:K36)</f>
        <v>169771.06000000003</v>
      </c>
      <c r="L38" s="19" t="s">
        <v>25</v>
      </c>
    </row>
    <row r="39" spans="1:12" ht="16.5">
      <c r="A39" s="48" t="s">
        <v>28</v>
      </c>
      <c r="B39" s="10"/>
      <c r="C39" s="11"/>
      <c r="D39" s="12"/>
      <c r="E39" s="12"/>
      <c r="F39" s="12"/>
      <c r="G39" s="12"/>
      <c r="H39" s="81"/>
      <c r="I39" s="10"/>
      <c r="J39" s="54"/>
      <c r="K39" s="74"/>
      <c r="L39" s="13"/>
    </row>
    <row r="40" spans="1:12" ht="29.25" customHeight="1">
      <c r="A40" s="234" t="s">
        <v>561</v>
      </c>
      <c r="B40" s="235"/>
      <c r="C40" s="235"/>
      <c r="D40" s="235"/>
      <c r="E40" s="107">
        <v>153645</v>
      </c>
      <c r="F40" s="133" t="s">
        <v>564</v>
      </c>
      <c r="G40" s="12"/>
      <c r="H40" s="81"/>
      <c r="I40" s="10"/>
      <c r="J40" s="54">
        <v>20</v>
      </c>
      <c r="K40" s="113">
        <f>(E40/J40)/2</f>
        <v>3841.125</v>
      </c>
      <c r="L40" s="19" t="s">
        <v>33</v>
      </c>
    </row>
    <row r="41" spans="1:12" ht="24" customHeight="1">
      <c r="A41" s="234" t="s">
        <v>562</v>
      </c>
      <c r="B41" s="235"/>
      <c r="C41" s="235"/>
      <c r="D41" s="235"/>
      <c r="E41" s="107">
        <v>17494</v>
      </c>
      <c r="F41" s="133" t="s">
        <v>564</v>
      </c>
      <c r="G41" s="12"/>
      <c r="H41" s="81"/>
      <c r="I41" s="10"/>
      <c r="J41" s="54">
        <v>45</v>
      </c>
      <c r="K41" s="113">
        <f>(E41/J41)/2</f>
        <v>194.37777777777777</v>
      </c>
      <c r="L41" s="19" t="s">
        <v>33</v>
      </c>
    </row>
    <row r="42" spans="1:12" ht="28.5" customHeight="1" thickBot="1">
      <c r="A42" s="218" t="s">
        <v>563</v>
      </c>
      <c r="B42" s="219"/>
      <c r="C42" s="219"/>
      <c r="D42" s="219"/>
      <c r="E42" s="80">
        <v>123571</v>
      </c>
      <c r="F42" s="132" t="s">
        <v>564</v>
      </c>
      <c r="G42" s="38"/>
      <c r="H42" s="82"/>
      <c r="I42" s="14"/>
      <c r="J42" s="57">
        <v>15</v>
      </c>
      <c r="K42" s="26">
        <f>(E42/J42)/2</f>
        <v>4119.0333333333338</v>
      </c>
      <c r="L42" s="39" t="s">
        <v>33</v>
      </c>
    </row>
    <row r="43" spans="1:12" ht="26.25" customHeight="1" thickBot="1">
      <c r="A43" s="29" t="s">
        <v>31</v>
      </c>
      <c r="B43" s="14"/>
      <c r="C43" s="15"/>
      <c r="D43" s="16"/>
      <c r="E43" s="16"/>
      <c r="F43" s="16"/>
      <c r="G43" s="16"/>
      <c r="H43" s="83">
        <f>SUM(H37:H42)</f>
        <v>169771.06000000003</v>
      </c>
      <c r="I43" s="14"/>
      <c r="J43" s="55"/>
      <c r="K43" s="84">
        <f>SUM(K37:K42)</f>
        <v>177925.59611111114</v>
      </c>
      <c r="L43" s="131" t="s">
        <v>565</v>
      </c>
    </row>
    <row r="44" spans="1:12">
      <c r="A44" t="s">
        <v>26</v>
      </c>
      <c r="J44" s="50"/>
    </row>
    <row r="45" spans="1:12">
      <c r="A45" t="s">
        <v>27</v>
      </c>
      <c r="J45" s="50"/>
    </row>
    <row r="46" spans="1:12">
      <c r="J46" s="50"/>
    </row>
    <row r="47" spans="1:12" ht="37.5" customHeight="1">
      <c r="A47" s="220" t="s">
        <v>116</v>
      </c>
      <c r="B47" s="220"/>
      <c r="C47" s="220"/>
      <c r="D47" s="220"/>
      <c r="E47" s="220"/>
      <c r="F47" s="220"/>
      <c r="G47" s="220"/>
      <c r="H47" s="220"/>
      <c r="I47" s="220"/>
      <c r="J47" s="220"/>
      <c r="K47" s="220"/>
    </row>
    <row r="48" spans="1:12">
      <c r="C48" s="100"/>
      <c r="D48" s="40"/>
      <c r="E48" s="40"/>
      <c r="F48" s="40"/>
      <c r="G48" s="40"/>
      <c r="H48" s="40"/>
      <c r="J48" s="104"/>
      <c r="K48" s="105"/>
    </row>
    <row r="49" spans="1:12">
      <c r="C49" s="100"/>
      <c r="D49" s="40"/>
      <c r="E49" s="40"/>
      <c r="F49" s="40"/>
      <c r="G49" s="40"/>
      <c r="H49" s="40"/>
      <c r="J49" s="104"/>
      <c r="K49" s="105"/>
    </row>
    <row r="62" spans="1:12" s="18" customFormat="1" ht="25.5" customHeight="1">
      <c r="A62"/>
      <c r="B62"/>
      <c r="C62"/>
      <c r="D62"/>
      <c r="E62"/>
      <c r="F62"/>
      <c r="G62"/>
      <c r="H62"/>
      <c r="I62"/>
      <c r="J62"/>
      <c r="K62"/>
      <c r="L62"/>
    </row>
    <row r="63" spans="1:12" ht="26.25" customHeight="1"/>
    <row r="65" ht="25.5" customHeight="1"/>
    <row r="66" ht="25.5" customHeight="1"/>
    <row r="67" ht="24.75" customHeight="1"/>
    <row r="68" ht="24.75" customHeight="1"/>
    <row r="72" ht="33" customHeight="1"/>
  </sheetData>
  <mergeCells count="16">
    <mergeCell ref="A47:K47"/>
    <mergeCell ref="A1:L1"/>
    <mergeCell ref="A2:A3"/>
    <mergeCell ref="B2:B3"/>
    <mergeCell ref="C2:C3"/>
    <mergeCell ref="D2:D3"/>
    <mergeCell ref="E2:E3"/>
    <mergeCell ref="F2:F3"/>
    <mergeCell ref="G2:G3"/>
    <mergeCell ref="I2:I3"/>
    <mergeCell ref="J2:J3"/>
    <mergeCell ref="A37:D37"/>
    <mergeCell ref="A38:D38"/>
    <mergeCell ref="A40:D40"/>
    <mergeCell ref="A41:D41"/>
    <mergeCell ref="A42:D42"/>
  </mergeCells>
  <pageMargins left="0.11811023622047245" right="0.11811023622047245" top="0.35433070866141736" bottom="0.35433070866141736" header="0.11811023622047245" footer="0.11811023622047245"/>
  <pageSetup scale="98" fitToHeight="2" orientation="landscape" verticalDpi="0"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1"/>
  <sheetViews>
    <sheetView showGridLines="0" workbookViewId="0">
      <selection activeCell="C15" sqref="C15"/>
    </sheetView>
  </sheetViews>
  <sheetFormatPr defaultRowHeight="12"/>
  <cols>
    <col min="1" max="1" width="32.33203125" bestFit="1" customWidth="1"/>
    <col min="2" max="2" width="6.83203125" customWidth="1"/>
    <col min="3" max="3" width="10.83203125" bestFit="1" customWidth="1"/>
    <col min="4" max="5" width="13" bestFit="1" customWidth="1"/>
    <col min="6" max="6" width="13.1640625" customWidth="1"/>
    <col min="7" max="7" width="13" bestFit="1" customWidth="1"/>
    <col min="8" max="8" width="17.6640625" customWidth="1"/>
    <col min="9" max="9" width="8.1640625" bestFit="1" customWidth="1"/>
    <col min="10" max="10" width="7.5" customWidth="1"/>
    <col min="11" max="11" width="18.1640625" customWidth="1"/>
    <col min="12" max="12" width="4.83203125" bestFit="1" customWidth="1"/>
  </cols>
  <sheetData>
    <row r="1" spans="1:12" ht="17.25" thickBot="1">
      <c r="A1" s="221" t="s">
        <v>102</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c r="A5" s="9" t="s">
        <v>83</v>
      </c>
      <c r="B5" s="54" t="s">
        <v>22</v>
      </c>
      <c r="C5" s="79">
        <v>42185</v>
      </c>
      <c r="D5" s="12">
        <v>1816</v>
      </c>
      <c r="E5" s="12">
        <v>1816</v>
      </c>
      <c r="F5" s="12">
        <v>64.86</v>
      </c>
      <c r="G5" s="12">
        <v>1751.14</v>
      </c>
      <c r="H5" s="22">
        <v>43.24</v>
      </c>
      <c r="I5" s="54" t="s">
        <v>84</v>
      </c>
      <c r="J5" s="78">
        <v>42</v>
      </c>
      <c r="K5" s="77">
        <v>43.24</v>
      </c>
      <c r="L5" s="13"/>
    </row>
    <row r="6" spans="1:12">
      <c r="A6" s="9" t="s">
        <v>85</v>
      </c>
      <c r="B6" s="54" t="s">
        <v>22</v>
      </c>
      <c r="C6" s="79">
        <v>42369</v>
      </c>
      <c r="D6" s="12">
        <v>8067</v>
      </c>
      <c r="E6" s="12">
        <v>8067</v>
      </c>
      <c r="F6" s="12">
        <v>288.11</v>
      </c>
      <c r="G6" s="12">
        <v>7778.89</v>
      </c>
      <c r="H6" s="22">
        <v>192.07</v>
      </c>
      <c r="I6" s="54" t="s">
        <v>84</v>
      </c>
      <c r="J6" s="78">
        <v>42</v>
      </c>
      <c r="K6" s="77">
        <v>192.07</v>
      </c>
      <c r="L6" s="13"/>
    </row>
    <row r="7" spans="1:12">
      <c r="A7" s="9" t="s">
        <v>86</v>
      </c>
      <c r="B7" s="54" t="s">
        <v>22</v>
      </c>
      <c r="C7" s="79">
        <v>42369</v>
      </c>
      <c r="D7" s="12">
        <v>69890</v>
      </c>
      <c r="E7" s="12">
        <v>69890</v>
      </c>
      <c r="F7" s="12">
        <v>2496.0700000000002</v>
      </c>
      <c r="G7" s="12">
        <v>67393.929999999993</v>
      </c>
      <c r="H7" s="22">
        <v>1664.05</v>
      </c>
      <c r="I7" s="54" t="s">
        <v>84</v>
      </c>
      <c r="J7" s="78">
        <v>42</v>
      </c>
      <c r="K7" s="77">
        <v>1664.05</v>
      </c>
      <c r="L7" s="13"/>
    </row>
    <row r="8" spans="1:12">
      <c r="A8" s="9" t="s">
        <v>87</v>
      </c>
      <c r="B8" s="54" t="s">
        <v>22</v>
      </c>
      <c r="C8" s="79">
        <v>42369</v>
      </c>
      <c r="D8" s="12">
        <v>27136.5</v>
      </c>
      <c r="E8" s="12">
        <v>27136.5</v>
      </c>
      <c r="F8" s="12">
        <v>969.16</v>
      </c>
      <c r="G8" s="12">
        <v>26167.34</v>
      </c>
      <c r="H8" s="22">
        <v>646.11</v>
      </c>
      <c r="I8" s="54" t="s">
        <v>84</v>
      </c>
      <c r="J8" s="78">
        <v>42</v>
      </c>
      <c r="K8" s="77">
        <v>646.11</v>
      </c>
      <c r="L8" s="13"/>
    </row>
    <row r="9" spans="1:12">
      <c r="A9" s="9" t="s">
        <v>88</v>
      </c>
      <c r="B9" s="54" t="s">
        <v>22</v>
      </c>
      <c r="C9" s="79">
        <v>41639</v>
      </c>
      <c r="D9" s="12">
        <v>1807488.95</v>
      </c>
      <c r="E9" s="12">
        <v>1807488.95</v>
      </c>
      <c r="F9" s="12">
        <v>300031.84999999998</v>
      </c>
      <c r="G9" s="12">
        <v>1507457.1</v>
      </c>
      <c r="H9" s="22">
        <v>59249.279999999999</v>
      </c>
      <c r="I9" s="54" t="s">
        <v>84</v>
      </c>
      <c r="J9" s="78">
        <v>42</v>
      </c>
      <c r="K9" s="77">
        <v>59249.279999999999</v>
      </c>
      <c r="L9" s="13"/>
    </row>
    <row r="10" spans="1:12">
      <c r="A10" s="9" t="s">
        <v>89</v>
      </c>
      <c r="B10" s="54" t="s">
        <v>22</v>
      </c>
      <c r="C10" s="79">
        <v>41639</v>
      </c>
      <c r="D10" s="12">
        <v>12747.38</v>
      </c>
      <c r="E10" s="12">
        <v>12747.38</v>
      </c>
      <c r="F10" s="12">
        <v>6628.34</v>
      </c>
      <c r="G10" s="12">
        <v>6119.04</v>
      </c>
      <c r="H10" s="22">
        <v>207.89</v>
      </c>
      <c r="I10" s="54" t="s">
        <v>84</v>
      </c>
      <c r="J10" s="78">
        <v>42</v>
      </c>
      <c r="K10" s="77">
        <v>207.89</v>
      </c>
      <c r="L10" s="13"/>
    </row>
    <row r="11" spans="1:12">
      <c r="A11" s="9" t="s">
        <v>90</v>
      </c>
      <c r="B11" s="54" t="s">
        <v>22</v>
      </c>
      <c r="C11" s="79">
        <v>41639</v>
      </c>
      <c r="D11" s="12">
        <v>197745.37</v>
      </c>
      <c r="E11" s="12">
        <v>197745.37</v>
      </c>
      <c r="F11" s="12">
        <v>23638.23</v>
      </c>
      <c r="G11" s="12">
        <v>174107.14</v>
      </c>
      <c r="H11" s="22">
        <v>5721.24</v>
      </c>
      <c r="I11" s="54" t="s">
        <v>84</v>
      </c>
      <c r="J11" s="78">
        <v>42</v>
      </c>
      <c r="K11" s="77">
        <v>5721.24</v>
      </c>
      <c r="L11" s="13"/>
    </row>
    <row r="12" spans="1:12">
      <c r="A12" s="9" t="s">
        <v>91</v>
      </c>
      <c r="B12" s="54" t="s">
        <v>22</v>
      </c>
      <c r="C12" s="79">
        <v>41639</v>
      </c>
      <c r="D12" s="12">
        <v>25569.34</v>
      </c>
      <c r="E12" s="12">
        <v>25569.34</v>
      </c>
      <c r="F12" s="12">
        <v>3509.64</v>
      </c>
      <c r="G12" s="12">
        <v>22059.7</v>
      </c>
      <c r="H12" s="22">
        <v>701.83</v>
      </c>
      <c r="I12" s="54" t="s">
        <v>84</v>
      </c>
      <c r="J12" s="78">
        <v>42</v>
      </c>
      <c r="K12" s="77">
        <v>701.83</v>
      </c>
      <c r="L12" s="13"/>
    </row>
    <row r="13" spans="1:12">
      <c r="A13" s="9" t="s">
        <v>92</v>
      </c>
      <c r="B13" s="54" t="s">
        <v>22</v>
      </c>
      <c r="C13" s="79">
        <v>41639</v>
      </c>
      <c r="D13" s="12">
        <v>27849.49</v>
      </c>
      <c r="E13" s="12">
        <v>27849.49</v>
      </c>
      <c r="F13" s="12">
        <v>5505.11</v>
      </c>
      <c r="G13" s="12">
        <v>22344.38</v>
      </c>
      <c r="H13" s="22">
        <v>689.03</v>
      </c>
      <c r="I13" s="54" t="s">
        <v>84</v>
      </c>
      <c r="J13" s="78">
        <v>42</v>
      </c>
      <c r="K13" s="77">
        <v>689.03</v>
      </c>
      <c r="L13" s="13"/>
    </row>
    <row r="14" spans="1:12">
      <c r="A14" s="9" t="s">
        <v>93</v>
      </c>
      <c r="B14" s="54" t="s">
        <v>22</v>
      </c>
      <c r="C14" s="79">
        <v>41639</v>
      </c>
      <c r="D14" s="12">
        <v>103747.37</v>
      </c>
      <c r="E14" s="12">
        <v>103747.37</v>
      </c>
      <c r="F14" s="12">
        <v>13071.12</v>
      </c>
      <c r="G14" s="12">
        <v>90676.25</v>
      </c>
      <c r="H14" s="22">
        <v>2712.73</v>
      </c>
      <c r="I14" s="54" t="s">
        <v>84</v>
      </c>
      <c r="J14" s="78">
        <v>42</v>
      </c>
      <c r="K14" s="77">
        <v>2712.73</v>
      </c>
      <c r="L14" s="13"/>
    </row>
    <row r="15" spans="1:12">
      <c r="A15" s="9" t="s">
        <v>94</v>
      </c>
      <c r="B15" s="54" t="s">
        <v>22</v>
      </c>
      <c r="C15" s="79">
        <v>41639</v>
      </c>
      <c r="D15" s="12">
        <v>83790.84</v>
      </c>
      <c r="E15" s="12">
        <v>83790.84</v>
      </c>
      <c r="F15" s="12">
        <v>8792.24</v>
      </c>
      <c r="G15" s="12">
        <v>74998.600000000006</v>
      </c>
      <c r="H15" s="22">
        <v>2178.6999999999998</v>
      </c>
      <c r="I15" s="54" t="s">
        <v>84</v>
      </c>
      <c r="J15" s="78">
        <v>42</v>
      </c>
      <c r="K15" s="77">
        <v>2178.6999999999998</v>
      </c>
      <c r="L15" s="13"/>
    </row>
    <row r="16" spans="1:12">
      <c r="A16" s="9" t="s">
        <v>95</v>
      </c>
      <c r="B16" s="54" t="s">
        <v>22</v>
      </c>
      <c r="C16" s="79">
        <v>41639</v>
      </c>
      <c r="D16" s="12">
        <v>6178.24</v>
      </c>
      <c r="E16" s="12">
        <v>6178.24</v>
      </c>
      <c r="F16" s="12">
        <v>3910.67</v>
      </c>
      <c r="G16" s="12">
        <v>2267.5700000000002</v>
      </c>
      <c r="H16" s="22">
        <v>64.010000000000005</v>
      </c>
      <c r="I16" s="54" t="s">
        <v>84</v>
      </c>
      <c r="J16" s="78">
        <v>42</v>
      </c>
      <c r="K16" s="77">
        <v>64.010000000000005</v>
      </c>
      <c r="L16" s="13"/>
    </row>
    <row r="17" spans="1:12">
      <c r="A17" s="9" t="s">
        <v>96</v>
      </c>
      <c r="B17" s="54" t="s">
        <v>22</v>
      </c>
      <c r="C17" s="79">
        <v>41639</v>
      </c>
      <c r="D17" s="12">
        <v>152878.24</v>
      </c>
      <c r="E17" s="12">
        <v>152878.24</v>
      </c>
      <c r="F17" s="12">
        <v>19501.37</v>
      </c>
      <c r="G17" s="12">
        <v>133376.87</v>
      </c>
      <c r="H17" s="22">
        <v>3662.11</v>
      </c>
      <c r="I17" s="54" t="s">
        <v>84</v>
      </c>
      <c r="J17" s="78">
        <v>42</v>
      </c>
      <c r="K17" s="77">
        <v>3662.11</v>
      </c>
      <c r="L17" s="13"/>
    </row>
    <row r="18" spans="1:12">
      <c r="A18" s="9" t="s">
        <v>97</v>
      </c>
      <c r="B18" s="54" t="s">
        <v>22</v>
      </c>
      <c r="C18" s="79">
        <v>41639</v>
      </c>
      <c r="D18" s="12">
        <v>227718.61</v>
      </c>
      <c r="E18" s="12">
        <v>227718.61</v>
      </c>
      <c r="F18" s="12">
        <v>21538.49</v>
      </c>
      <c r="G18" s="12">
        <v>206180.12</v>
      </c>
      <c r="H18" s="22">
        <v>5510.18</v>
      </c>
      <c r="I18" s="54" t="s">
        <v>84</v>
      </c>
      <c r="J18" s="78">
        <v>42</v>
      </c>
      <c r="K18" s="77">
        <v>5510.18</v>
      </c>
      <c r="L18" s="13"/>
    </row>
    <row r="19" spans="1:12">
      <c r="A19" s="9" t="s">
        <v>98</v>
      </c>
      <c r="B19" s="54" t="s">
        <v>22</v>
      </c>
      <c r="C19" s="79">
        <v>42004</v>
      </c>
      <c r="D19" s="12">
        <v>43441.68</v>
      </c>
      <c r="E19" s="12">
        <v>43441.68</v>
      </c>
      <c r="F19" s="12">
        <v>2591.04</v>
      </c>
      <c r="G19" s="12">
        <v>40850.639999999999</v>
      </c>
      <c r="H19" s="22">
        <v>1036.42</v>
      </c>
      <c r="I19" s="54" t="s">
        <v>84</v>
      </c>
      <c r="J19" s="78">
        <v>42</v>
      </c>
      <c r="K19" s="77">
        <v>1036.42</v>
      </c>
      <c r="L19" s="13"/>
    </row>
    <row r="20" spans="1:12">
      <c r="A20" s="9" t="s">
        <v>99</v>
      </c>
      <c r="B20" s="54" t="s">
        <v>22</v>
      </c>
      <c r="C20" s="79">
        <v>42369</v>
      </c>
      <c r="D20" s="12">
        <v>45371</v>
      </c>
      <c r="E20" s="12">
        <v>45371</v>
      </c>
      <c r="F20" s="12">
        <v>1620.39</v>
      </c>
      <c r="G20" s="12">
        <v>43750.61</v>
      </c>
      <c r="H20" s="22">
        <v>1080.26</v>
      </c>
      <c r="I20" s="54" t="s">
        <v>84</v>
      </c>
      <c r="J20" s="78">
        <v>42</v>
      </c>
      <c r="K20" s="77">
        <v>1080.26</v>
      </c>
      <c r="L20" s="13"/>
    </row>
    <row r="21" spans="1:12">
      <c r="A21" s="9" t="s">
        <v>100</v>
      </c>
      <c r="B21" s="54" t="s">
        <v>22</v>
      </c>
      <c r="C21" s="79">
        <v>42369</v>
      </c>
      <c r="D21" s="12">
        <v>17733</v>
      </c>
      <c r="E21" s="12">
        <v>17733</v>
      </c>
      <c r="F21" s="12">
        <v>633.32000000000005</v>
      </c>
      <c r="G21" s="12">
        <v>17099.68</v>
      </c>
      <c r="H21" s="22">
        <v>422.21</v>
      </c>
      <c r="I21" s="54" t="s">
        <v>84</v>
      </c>
      <c r="J21" s="78">
        <v>42</v>
      </c>
      <c r="K21" s="77">
        <v>422.21</v>
      </c>
      <c r="L21" s="13"/>
    </row>
    <row r="22" spans="1:12" ht="12.75" thickBot="1">
      <c r="A22" s="9" t="s">
        <v>101</v>
      </c>
      <c r="B22" s="54" t="s">
        <v>22</v>
      </c>
      <c r="C22" s="79">
        <v>42338</v>
      </c>
      <c r="D22" s="12">
        <v>4735</v>
      </c>
      <c r="E22" s="12">
        <v>4735</v>
      </c>
      <c r="F22" s="12">
        <v>169.11</v>
      </c>
      <c r="G22" s="12">
        <v>4565.8900000000003</v>
      </c>
      <c r="H22" s="22">
        <v>112.74</v>
      </c>
      <c r="I22" s="54" t="s">
        <v>84</v>
      </c>
      <c r="J22" s="78">
        <v>42</v>
      </c>
      <c r="K22" s="77">
        <v>112.74</v>
      </c>
      <c r="L22" s="13"/>
    </row>
    <row r="23" spans="1:12" s="18" customFormat="1" ht="23.25" customHeight="1">
      <c r="A23" s="214" t="s">
        <v>23</v>
      </c>
      <c r="B23" s="215"/>
      <c r="C23" s="215"/>
      <c r="D23" s="215"/>
      <c r="E23" s="30"/>
      <c r="F23" s="30"/>
      <c r="G23" s="30"/>
      <c r="H23" s="31">
        <f>SUM(H5:H22)</f>
        <v>85894.1</v>
      </c>
      <c r="I23" s="32" t="s">
        <v>24</v>
      </c>
      <c r="J23" s="52"/>
      <c r="K23" s="73"/>
      <c r="L23" s="17"/>
    </row>
    <row r="24" spans="1:12" ht="27" customHeight="1">
      <c r="A24" s="216" t="s">
        <v>30</v>
      </c>
      <c r="B24" s="217"/>
      <c r="C24" s="217"/>
      <c r="D24" s="217"/>
      <c r="E24" s="35"/>
      <c r="F24" s="35"/>
      <c r="G24" s="35"/>
      <c r="H24" s="36"/>
      <c r="I24" s="34"/>
      <c r="J24" s="53"/>
      <c r="K24" s="75">
        <f>SUM(K5:K22)</f>
        <v>85894.1</v>
      </c>
      <c r="L24" s="19" t="s">
        <v>25</v>
      </c>
    </row>
    <row r="25" spans="1:12" ht="16.5">
      <c r="A25" s="48" t="s">
        <v>28</v>
      </c>
      <c r="B25" s="10"/>
      <c r="C25" s="11"/>
      <c r="D25" s="12"/>
      <c r="E25" s="12"/>
      <c r="F25" s="12"/>
      <c r="G25" s="12"/>
      <c r="H25" s="81"/>
      <c r="I25" s="10"/>
      <c r="J25" s="54"/>
      <c r="K25" s="74"/>
      <c r="L25" s="13"/>
    </row>
    <row r="26" spans="1:12" ht="37.5" customHeight="1" thickBot="1">
      <c r="A26" s="218" t="s">
        <v>29</v>
      </c>
      <c r="B26" s="219"/>
      <c r="C26" s="219"/>
      <c r="D26" s="219"/>
      <c r="E26" s="80">
        <v>285000</v>
      </c>
      <c r="F26" s="132" t="s">
        <v>564</v>
      </c>
      <c r="G26" s="38"/>
      <c r="H26" s="82"/>
      <c r="I26" s="14"/>
      <c r="J26" s="57">
        <v>42</v>
      </c>
      <c r="K26" s="26">
        <f>(E26/J26)/2</f>
        <v>3392.8571428571427</v>
      </c>
      <c r="L26" s="39" t="s">
        <v>33</v>
      </c>
    </row>
    <row r="27" spans="1:12" ht="24.75" customHeight="1" thickBot="1">
      <c r="A27" s="29" t="s">
        <v>31</v>
      </c>
      <c r="B27" s="14"/>
      <c r="C27" s="15"/>
      <c r="D27" s="16"/>
      <c r="E27" s="16"/>
      <c r="F27" s="16"/>
      <c r="G27" s="16"/>
      <c r="H27" s="83">
        <f>SUM(H23:H26)</f>
        <v>85894.1</v>
      </c>
      <c r="I27" s="14"/>
      <c r="J27" s="55"/>
      <c r="K27" s="84">
        <f>SUM(K23:K26)</f>
        <v>89286.957142857151</v>
      </c>
      <c r="L27" s="131" t="s">
        <v>565</v>
      </c>
    </row>
    <row r="28" spans="1:12">
      <c r="A28" t="s">
        <v>26</v>
      </c>
      <c r="J28" s="50"/>
    </row>
    <row r="29" spans="1:12">
      <c r="A29" t="s">
        <v>27</v>
      </c>
      <c r="J29" s="50"/>
    </row>
    <row r="30" spans="1:12">
      <c r="J30" s="50"/>
    </row>
    <row r="31" spans="1:12" ht="36" customHeight="1">
      <c r="A31" s="220" t="s">
        <v>103</v>
      </c>
      <c r="B31" s="220"/>
      <c r="C31" s="220"/>
      <c r="D31" s="220"/>
      <c r="E31" s="220"/>
      <c r="F31" s="220"/>
      <c r="G31" s="220"/>
      <c r="H31" s="220"/>
      <c r="I31" s="220"/>
      <c r="J31" s="220"/>
      <c r="K31" s="220"/>
    </row>
  </sheetData>
  <mergeCells count="14">
    <mergeCell ref="A23:D23"/>
    <mergeCell ref="A24:D24"/>
    <mergeCell ref="A26:D26"/>
    <mergeCell ref="A31:K31"/>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scale="96" orientation="landscape" verticalDpi="0" r:id="rId1"/>
  <ignoredErrors>
    <ignoredError sqref="A4:K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2"/>
  <sheetViews>
    <sheetView showGridLines="0" workbookViewId="0">
      <selection activeCell="A15" sqref="A15:D15"/>
    </sheetView>
  </sheetViews>
  <sheetFormatPr defaultRowHeight="12"/>
  <cols>
    <col min="1" max="1" width="24.83203125" bestFit="1" customWidth="1"/>
    <col min="2" max="2" width="8.6640625" bestFit="1" customWidth="1"/>
    <col min="3" max="3" width="10.83203125" bestFit="1" customWidth="1"/>
    <col min="4" max="5" width="11.5" bestFit="1" customWidth="1"/>
    <col min="6" max="6" width="13.1640625" customWidth="1"/>
    <col min="7" max="7" width="10.5" bestFit="1" customWidth="1"/>
    <col min="8" max="8" width="17.1640625" customWidth="1"/>
    <col min="9" max="9" width="8.1640625" bestFit="1" customWidth="1"/>
    <col min="10" max="10" width="9.1640625" bestFit="1" customWidth="1"/>
    <col min="11" max="11" width="16.33203125" customWidth="1"/>
    <col min="12" max="12" width="4.83203125" bestFit="1" customWidth="1"/>
  </cols>
  <sheetData>
    <row r="1" spans="1:12" ht="17.25" thickBot="1">
      <c r="A1" s="221" t="s">
        <v>117</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118</v>
      </c>
      <c r="B5" s="54" t="s">
        <v>22</v>
      </c>
      <c r="C5" s="79">
        <v>42369</v>
      </c>
      <c r="D5" s="12">
        <v>30082.52</v>
      </c>
      <c r="E5" s="12">
        <v>30082.52</v>
      </c>
      <c r="F5" s="12">
        <v>9024.75</v>
      </c>
      <c r="G5" s="12">
        <v>21057.77</v>
      </c>
      <c r="H5" s="22">
        <v>6016.5</v>
      </c>
      <c r="I5" s="54" t="s">
        <v>119</v>
      </c>
      <c r="J5" s="78">
        <v>5</v>
      </c>
      <c r="K5" s="77">
        <v>6016.5</v>
      </c>
      <c r="L5" s="13"/>
    </row>
    <row r="6" spans="1:12">
      <c r="A6" s="9" t="s">
        <v>120</v>
      </c>
      <c r="B6" s="54" t="s">
        <v>22</v>
      </c>
      <c r="C6" s="79">
        <v>41639</v>
      </c>
      <c r="D6" s="12">
        <v>752.77</v>
      </c>
      <c r="E6" s="12">
        <v>752.77</v>
      </c>
      <c r="F6" s="12">
        <v>752.77</v>
      </c>
      <c r="G6" s="12">
        <v>0</v>
      </c>
      <c r="H6" s="22">
        <v>0</v>
      </c>
      <c r="I6" s="54" t="s">
        <v>119</v>
      </c>
      <c r="J6" s="78">
        <v>5</v>
      </c>
      <c r="K6" s="77">
        <v>0</v>
      </c>
      <c r="L6" s="13"/>
    </row>
    <row r="7" spans="1:12">
      <c r="A7" s="9" t="s">
        <v>121</v>
      </c>
      <c r="B7" s="54" t="s">
        <v>22</v>
      </c>
      <c r="C7" s="79">
        <v>41639</v>
      </c>
      <c r="D7" s="12">
        <v>6911.25</v>
      </c>
      <c r="E7" s="12">
        <v>6911.25</v>
      </c>
      <c r="F7" s="12">
        <v>6911.25</v>
      </c>
      <c r="G7" s="12">
        <v>0</v>
      </c>
      <c r="H7" s="22">
        <v>0</v>
      </c>
      <c r="I7" s="54" t="s">
        <v>119</v>
      </c>
      <c r="J7" s="78">
        <v>5</v>
      </c>
      <c r="K7" s="77">
        <v>0</v>
      </c>
      <c r="L7" s="13"/>
    </row>
    <row r="8" spans="1:12">
      <c r="A8" s="9" t="s">
        <v>122</v>
      </c>
      <c r="B8" s="54" t="s">
        <v>22</v>
      </c>
      <c r="C8" s="79">
        <v>41639</v>
      </c>
      <c r="D8" s="12">
        <v>102626.97</v>
      </c>
      <c r="E8" s="12">
        <v>102626.97</v>
      </c>
      <c r="F8" s="12">
        <v>102626.97</v>
      </c>
      <c r="G8" s="12">
        <v>0</v>
      </c>
      <c r="H8" s="22">
        <v>17870.38</v>
      </c>
      <c r="I8" s="54" t="s">
        <v>119</v>
      </c>
      <c r="J8" s="78">
        <v>5</v>
      </c>
      <c r="K8" s="77">
        <v>17870.38</v>
      </c>
      <c r="L8" s="13"/>
    </row>
    <row r="9" spans="1:12">
      <c r="A9" s="9" t="s">
        <v>123</v>
      </c>
      <c r="B9" s="54" t="s">
        <v>22</v>
      </c>
      <c r="C9" s="79">
        <v>41639</v>
      </c>
      <c r="D9" s="12">
        <v>12708.83</v>
      </c>
      <c r="E9" s="12">
        <v>12708.83</v>
      </c>
      <c r="F9" s="12">
        <v>11452.73</v>
      </c>
      <c r="G9" s="12">
        <v>1256.0999999999999</v>
      </c>
      <c r="H9" s="22">
        <v>2539.9499999999998</v>
      </c>
      <c r="I9" s="54" t="s">
        <v>119</v>
      </c>
      <c r="J9" s="78">
        <v>5</v>
      </c>
      <c r="K9" s="77">
        <v>2539.9499999999998</v>
      </c>
      <c r="L9" s="13"/>
    </row>
    <row r="10" spans="1:12">
      <c r="A10" s="9" t="s">
        <v>124</v>
      </c>
      <c r="B10" s="54" t="s">
        <v>22</v>
      </c>
      <c r="C10" s="79">
        <v>41639</v>
      </c>
      <c r="D10" s="12">
        <v>2049.8000000000002</v>
      </c>
      <c r="E10" s="12">
        <v>2049.8000000000002</v>
      </c>
      <c r="F10" s="12">
        <v>1504.52</v>
      </c>
      <c r="G10" s="12">
        <v>545.28</v>
      </c>
      <c r="H10" s="22">
        <v>365.52</v>
      </c>
      <c r="I10" s="54" t="s">
        <v>119</v>
      </c>
      <c r="J10" s="78">
        <v>5</v>
      </c>
      <c r="K10" s="77">
        <v>365.52</v>
      </c>
      <c r="L10" s="13"/>
    </row>
    <row r="11" spans="1:12">
      <c r="A11" s="9" t="s">
        <v>125</v>
      </c>
      <c r="B11" s="54" t="s">
        <v>22</v>
      </c>
      <c r="C11" s="79">
        <v>42004</v>
      </c>
      <c r="D11" s="12">
        <v>1040</v>
      </c>
      <c r="E11" s="12">
        <v>1040</v>
      </c>
      <c r="F11" s="12">
        <v>521.14</v>
      </c>
      <c r="G11" s="12">
        <v>518.86</v>
      </c>
      <c r="H11" s="22">
        <v>208.45</v>
      </c>
      <c r="I11" s="54" t="s">
        <v>119</v>
      </c>
      <c r="J11" s="78">
        <v>5</v>
      </c>
      <c r="K11" s="77">
        <v>208.45</v>
      </c>
      <c r="L11" s="13"/>
    </row>
    <row r="12" spans="1:12">
      <c r="A12" s="9" t="s">
        <v>126</v>
      </c>
      <c r="B12" s="54" t="s">
        <v>22</v>
      </c>
      <c r="C12" s="79">
        <v>42369</v>
      </c>
      <c r="D12" s="12">
        <v>65083.38</v>
      </c>
      <c r="E12" s="12">
        <v>65083.38</v>
      </c>
      <c r="F12" s="12">
        <v>19525.02</v>
      </c>
      <c r="G12" s="12">
        <v>45558.36</v>
      </c>
      <c r="H12" s="22">
        <v>13016.68</v>
      </c>
      <c r="I12" s="54" t="s">
        <v>119</v>
      </c>
      <c r="J12" s="78">
        <v>5</v>
      </c>
      <c r="K12" s="77">
        <v>13016.68</v>
      </c>
      <c r="L12" s="13"/>
    </row>
    <row r="13" spans="1:12" ht="12.75" thickBot="1">
      <c r="A13" s="9" t="s">
        <v>127</v>
      </c>
      <c r="B13" s="54" t="s">
        <v>22</v>
      </c>
      <c r="C13" s="79">
        <v>42735</v>
      </c>
      <c r="D13" s="12">
        <v>22642.720000000001</v>
      </c>
      <c r="E13" s="12">
        <v>22642.720000000001</v>
      </c>
      <c r="F13" s="12">
        <v>2264.27</v>
      </c>
      <c r="G13" s="12">
        <v>20378.45</v>
      </c>
      <c r="H13" s="22">
        <v>2264.27</v>
      </c>
      <c r="I13" s="54" t="s">
        <v>119</v>
      </c>
      <c r="J13" s="78">
        <v>5</v>
      </c>
      <c r="K13" s="77">
        <v>2264.2719999999999</v>
      </c>
      <c r="L13" s="13"/>
    </row>
    <row r="14" spans="1:12" s="18" customFormat="1" ht="25.5" customHeight="1">
      <c r="A14" s="214" t="s">
        <v>23</v>
      </c>
      <c r="B14" s="215"/>
      <c r="C14" s="215"/>
      <c r="D14" s="215"/>
      <c r="E14" s="30"/>
      <c r="F14" s="30"/>
      <c r="G14" s="30"/>
      <c r="H14" s="31">
        <f>SUM(H5:H13)</f>
        <v>42281.75</v>
      </c>
      <c r="I14" s="32" t="s">
        <v>24</v>
      </c>
      <c r="J14" s="52"/>
      <c r="K14" s="73"/>
      <c r="L14" s="17"/>
    </row>
    <row r="15" spans="1:12" ht="26.25" customHeight="1">
      <c r="A15" s="216" t="s">
        <v>30</v>
      </c>
      <c r="B15" s="217"/>
      <c r="C15" s="217"/>
      <c r="D15" s="217"/>
      <c r="E15" s="35"/>
      <c r="F15" s="35"/>
      <c r="G15" s="35"/>
      <c r="H15" s="36"/>
      <c r="I15" s="34"/>
      <c r="J15" s="53"/>
      <c r="K15" s="75">
        <f>SUM(K5:K13)</f>
        <v>42281.752</v>
      </c>
      <c r="L15" s="19" t="s">
        <v>25</v>
      </c>
    </row>
    <row r="16" spans="1:12" ht="16.5">
      <c r="A16" s="48" t="s">
        <v>28</v>
      </c>
      <c r="B16" s="10"/>
      <c r="C16" s="11"/>
      <c r="D16" s="12"/>
      <c r="E16" s="12"/>
      <c r="F16" s="12"/>
      <c r="G16" s="12"/>
      <c r="H16" s="81"/>
      <c r="I16" s="10"/>
      <c r="J16" s="54"/>
      <c r="K16" s="74"/>
      <c r="L16" s="13"/>
    </row>
    <row r="17" spans="1:12" ht="30" customHeight="1" thickBot="1">
      <c r="A17" s="218" t="s">
        <v>29</v>
      </c>
      <c r="B17" s="219"/>
      <c r="C17" s="219"/>
      <c r="D17" s="219"/>
      <c r="E17" s="80">
        <v>170000</v>
      </c>
      <c r="F17" s="132" t="s">
        <v>564</v>
      </c>
      <c r="G17" s="38"/>
      <c r="H17" s="82"/>
      <c r="I17" s="14"/>
      <c r="J17" s="57">
        <v>5</v>
      </c>
      <c r="K17" s="26">
        <f>(E17/J17)/2</f>
        <v>17000</v>
      </c>
      <c r="L17" s="39" t="s">
        <v>33</v>
      </c>
    </row>
    <row r="18" spans="1:12" ht="24.75" customHeight="1" thickBot="1">
      <c r="A18" s="29" t="s">
        <v>31</v>
      </c>
      <c r="B18" s="14"/>
      <c r="C18" s="15"/>
      <c r="D18" s="16"/>
      <c r="E18" s="16"/>
      <c r="F18" s="16"/>
      <c r="G18" s="16"/>
      <c r="H18" s="83">
        <f>SUM(H14:H17)</f>
        <v>42281.75</v>
      </c>
      <c r="I18" s="14"/>
      <c r="J18" s="55"/>
      <c r="K18" s="84">
        <f>SUM(K14:K17)</f>
        <v>59281.752</v>
      </c>
      <c r="L18" s="131" t="s">
        <v>565</v>
      </c>
    </row>
    <row r="19" spans="1:12">
      <c r="A19" t="s">
        <v>26</v>
      </c>
      <c r="J19" s="50"/>
    </row>
    <row r="20" spans="1:12">
      <c r="A20" t="s">
        <v>27</v>
      </c>
      <c r="J20" s="50"/>
    </row>
    <row r="21" spans="1:12">
      <c r="J21" s="50"/>
    </row>
    <row r="22" spans="1:12" ht="33" customHeight="1">
      <c r="A22" s="220" t="s">
        <v>116</v>
      </c>
      <c r="B22" s="220"/>
      <c r="C22" s="220"/>
      <c r="D22" s="220"/>
      <c r="E22" s="220"/>
      <c r="F22" s="220"/>
      <c r="G22" s="220"/>
      <c r="H22" s="220"/>
      <c r="I22" s="220"/>
      <c r="J22" s="220"/>
      <c r="K22" s="220"/>
    </row>
  </sheetData>
  <mergeCells count="14">
    <mergeCell ref="A14:D14"/>
    <mergeCell ref="A15:D15"/>
    <mergeCell ref="A17:D17"/>
    <mergeCell ref="A22:K22"/>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orientation="landscape" verticalDpi="0" r:id="rId1"/>
  <ignoredErrors>
    <ignoredError sqref="A4:K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showGridLines="0" workbookViewId="0">
      <selection activeCell="E15" sqref="E15"/>
    </sheetView>
  </sheetViews>
  <sheetFormatPr defaultRowHeight="12"/>
  <cols>
    <col min="1" max="1" width="24.83203125" bestFit="1" customWidth="1"/>
    <col min="2" max="2" width="8.6640625" bestFit="1" customWidth="1"/>
    <col min="3" max="3" width="10.83203125" bestFit="1" customWidth="1"/>
    <col min="4" max="5" width="11.5" bestFit="1" customWidth="1"/>
    <col min="6" max="6" width="13.1640625" customWidth="1"/>
    <col min="7" max="7" width="10.5" bestFit="1" customWidth="1"/>
    <col min="8" max="8" width="17.1640625" customWidth="1"/>
    <col min="9" max="9" width="8.1640625" bestFit="1" customWidth="1"/>
    <col min="10" max="10" width="9.1640625" bestFit="1" customWidth="1"/>
    <col min="11" max="11" width="16.33203125" customWidth="1"/>
    <col min="12" max="12" width="4.83203125" bestFit="1" customWidth="1"/>
  </cols>
  <sheetData>
    <row r="1" spans="1:12" ht="17.25" thickBot="1">
      <c r="A1" s="221" t="s">
        <v>566</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567</v>
      </c>
      <c r="B5" s="54" t="s">
        <v>22</v>
      </c>
      <c r="C5" s="79">
        <v>41639</v>
      </c>
      <c r="D5" s="12">
        <v>4972.05</v>
      </c>
      <c r="E5" s="12">
        <v>4972.05</v>
      </c>
      <c r="F5" s="12">
        <v>4972.05</v>
      </c>
      <c r="G5" s="12">
        <v>0</v>
      </c>
      <c r="H5" s="22">
        <v>0</v>
      </c>
      <c r="I5" s="54" t="s">
        <v>568</v>
      </c>
      <c r="J5" s="78"/>
      <c r="K5" s="77">
        <v>0</v>
      </c>
      <c r="L5" s="13"/>
    </row>
    <row r="6" spans="1:12">
      <c r="A6" s="9" t="s">
        <v>569</v>
      </c>
      <c r="B6" s="54" t="s">
        <v>22</v>
      </c>
      <c r="C6" s="79">
        <v>41639</v>
      </c>
      <c r="D6" s="12">
        <v>44049.31</v>
      </c>
      <c r="E6" s="12">
        <v>44049.31</v>
      </c>
      <c r="F6" s="12">
        <v>44049.31</v>
      </c>
      <c r="G6" s="12">
        <v>0</v>
      </c>
      <c r="H6" s="22">
        <v>0</v>
      </c>
      <c r="I6" s="54" t="s">
        <v>568</v>
      </c>
      <c r="J6" s="78"/>
      <c r="K6" s="77">
        <v>0</v>
      </c>
      <c r="L6" s="13"/>
    </row>
    <row r="7" spans="1:12">
      <c r="A7" s="9" t="s">
        <v>570</v>
      </c>
      <c r="B7" s="54" t="s">
        <v>22</v>
      </c>
      <c r="C7" s="79">
        <v>41639</v>
      </c>
      <c r="D7" s="12">
        <v>234376.71</v>
      </c>
      <c r="E7" s="12">
        <v>234376.71</v>
      </c>
      <c r="F7" s="12">
        <v>234376.71</v>
      </c>
      <c r="G7" s="12">
        <v>0</v>
      </c>
      <c r="H7" s="22">
        <v>0</v>
      </c>
      <c r="I7" s="54" t="s">
        <v>568</v>
      </c>
      <c r="J7" s="78"/>
      <c r="K7" s="77">
        <v>0</v>
      </c>
      <c r="L7" s="13"/>
    </row>
    <row r="8" spans="1:12">
      <c r="A8" s="9" t="s">
        <v>571</v>
      </c>
      <c r="B8" s="54" t="s">
        <v>22</v>
      </c>
      <c r="C8" s="79">
        <v>41639</v>
      </c>
      <c r="D8" s="12">
        <v>144237.24</v>
      </c>
      <c r="E8" s="12">
        <v>144237.24</v>
      </c>
      <c r="F8" s="12">
        <v>144237.24</v>
      </c>
      <c r="G8" s="12">
        <v>0</v>
      </c>
      <c r="H8" s="22">
        <v>13897.65</v>
      </c>
      <c r="I8" s="54" t="s">
        <v>568</v>
      </c>
      <c r="J8" s="78"/>
      <c r="K8" s="77">
        <v>13897.65</v>
      </c>
      <c r="L8" s="13"/>
    </row>
    <row r="9" spans="1:12">
      <c r="A9" s="9" t="s">
        <v>572</v>
      </c>
      <c r="B9" s="54" t="s">
        <v>22</v>
      </c>
      <c r="C9" s="79">
        <v>42004</v>
      </c>
      <c r="D9" s="12">
        <v>46161.919999999998</v>
      </c>
      <c r="E9" s="12">
        <v>46161.919999999998</v>
      </c>
      <c r="F9" s="12">
        <v>38538.46</v>
      </c>
      <c r="G9" s="12">
        <v>7623.46</v>
      </c>
      <c r="H9" s="22">
        <v>15415.38</v>
      </c>
      <c r="I9" s="54" t="s">
        <v>568</v>
      </c>
      <c r="J9" s="78"/>
      <c r="K9" s="77">
        <v>15415.38</v>
      </c>
      <c r="L9" s="13"/>
    </row>
    <row r="10" spans="1:12">
      <c r="A10" s="9" t="s">
        <v>573</v>
      </c>
      <c r="B10" s="54" t="s">
        <v>22</v>
      </c>
      <c r="C10" s="79">
        <v>42369</v>
      </c>
      <c r="D10" s="12">
        <v>98316.62</v>
      </c>
      <c r="E10" s="12">
        <v>98316.62</v>
      </c>
      <c r="F10" s="12">
        <v>49158.31</v>
      </c>
      <c r="G10" s="12">
        <v>49158.31</v>
      </c>
      <c r="H10" s="22">
        <v>20482.629166666666</v>
      </c>
      <c r="I10" s="54" t="s">
        <v>568</v>
      </c>
      <c r="J10" s="78"/>
      <c r="K10" s="77">
        <v>20482.629166666666</v>
      </c>
      <c r="L10" s="13"/>
    </row>
    <row r="11" spans="1:12" ht="12.75" thickBot="1">
      <c r="A11" s="9" t="s">
        <v>574</v>
      </c>
      <c r="B11" s="54" t="s">
        <v>22</v>
      </c>
      <c r="C11" s="79">
        <v>42735</v>
      </c>
      <c r="D11" s="12">
        <v>76652.649999999994</v>
      </c>
      <c r="E11" s="12">
        <v>76652.649999999994</v>
      </c>
      <c r="F11" s="12">
        <v>12775.44</v>
      </c>
      <c r="G11" s="12">
        <v>63877.21</v>
      </c>
      <c r="H11" s="22">
        <v>7665.2649999999994</v>
      </c>
      <c r="I11" s="54" t="s">
        <v>568</v>
      </c>
      <c r="J11" s="78"/>
      <c r="K11" s="77"/>
      <c r="L11" s="13"/>
    </row>
    <row r="12" spans="1:12" s="18" customFormat="1" ht="25.5" customHeight="1">
      <c r="A12" s="214" t="s">
        <v>23</v>
      </c>
      <c r="B12" s="215"/>
      <c r="C12" s="215"/>
      <c r="D12" s="215"/>
      <c r="E12" s="30"/>
      <c r="F12" s="30"/>
      <c r="G12" s="30"/>
      <c r="H12" s="31">
        <f>SUM(H5:H11)</f>
        <v>57460.924166666664</v>
      </c>
      <c r="I12" s="32" t="s">
        <v>24</v>
      </c>
      <c r="J12" s="52"/>
      <c r="K12" s="73"/>
      <c r="L12" s="17"/>
    </row>
    <row r="13" spans="1:12" ht="26.25" customHeight="1">
      <c r="A13" s="216" t="s">
        <v>30</v>
      </c>
      <c r="B13" s="217"/>
      <c r="C13" s="217"/>
      <c r="D13" s="217"/>
      <c r="E13" s="35"/>
      <c r="F13" s="35"/>
      <c r="G13" s="35"/>
      <c r="H13" s="36"/>
      <c r="I13" s="34"/>
      <c r="J13" s="53"/>
      <c r="K13" s="75">
        <f>SUM(K5:K11)</f>
        <v>49795.659166666665</v>
      </c>
      <c r="L13" s="19" t="s">
        <v>25</v>
      </c>
    </row>
    <row r="14" spans="1:12" ht="16.5">
      <c r="A14" s="48" t="s">
        <v>28</v>
      </c>
      <c r="B14" s="10"/>
      <c r="C14" s="11"/>
      <c r="D14" s="12"/>
      <c r="E14" s="12"/>
      <c r="F14" s="12"/>
      <c r="G14" s="12"/>
      <c r="H14" s="81"/>
      <c r="I14" s="10"/>
      <c r="J14" s="54"/>
      <c r="K14" s="74"/>
      <c r="L14" s="13"/>
    </row>
    <row r="15" spans="1:12" ht="30" customHeight="1" thickBot="1">
      <c r="A15" s="218" t="s">
        <v>29</v>
      </c>
      <c r="B15" s="219"/>
      <c r="C15" s="219"/>
      <c r="D15" s="219"/>
      <c r="E15" s="80">
        <v>75000</v>
      </c>
      <c r="F15" s="132" t="s">
        <v>564</v>
      </c>
      <c r="G15" s="38"/>
      <c r="H15" s="82"/>
      <c r="I15" s="14"/>
      <c r="J15" s="57">
        <v>5</v>
      </c>
      <c r="K15" s="26">
        <f>(E15/J15)/2</f>
        <v>7500</v>
      </c>
      <c r="L15" s="39" t="s">
        <v>33</v>
      </c>
    </row>
    <row r="16" spans="1:12" ht="24.75" customHeight="1" thickBot="1">
      <c r="A16" s="29" t="s">
        <v>31</v>
      </c>
      <c r="B16" s="14"/>
      <c r="C16" s="15"/>
      <c r="D16" s="16"/>
      <c r="E16" s="16"/>
      <c r="F16" s="16"/>
      <c r="G16" s="16"/>
      <c r="H16" s="83">
        <f>SUM(H12:H15)</f>
        <v>57460.924166666664</v>
      </c>
      <c r="I16" s="14"/>
      <c r="J16" s="55"/>
      <c r="K16" s="84">
        <f>SUM(K12:K15)</f>
        <v>57295.659166666665</v>
      </c>
      <c r="L16" s="131" t="s">
        <v>565</v>
      </c>
    </row>
    <row r="17" spans="1:11">
      <c r="A17" t="s">
        <v>26</v>
      </c>
      <c r="J17" s="50"/>
    </row>
    <row r="18" spans="1:11">
      <c r="A18" t="s">
        <v>27</v>
      </c>
      <c r="J18" s="50"/>
    </row>
    <row r="19" spans="1:11">
      <c r="J19" s="50"/>
    </row>
    <row r="20" spans="1:11" ht="33" customHeight="1">
      <c r="A20" s="220" t="s">
        <v>116</v>
      </c>
      <c r="B20" s="220"/>
      <c r="C20" s="220"/>
      <c r="D20" s="220"/>
      <c r="E20" s="220"/>
      <c r="F20" s="220"/>
      <c r="G20" s="220"/>
      <c r="H20" s="220"/>
      <c r="I20" s="220"/>
      <c r="J20" s="220"/>
      <c r="K20" s="220"/>
    </row>
  </sheetData>
  <mergeCells count="14">
    <mergeCell ref="A12:D12"/>
    <mergeCell ref="A13:D13"/>
    <mergeCell ref="A15:D15"/>
    <mergeCell ref="A20:K20"/>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orientation="landscape" verticalDpi="0" r:id="rId1"/>
  <ignoredErrors>
    <ignoredError sqref="A4:K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0"/>
  <sheetViews>
    <sheetView showGridLines="0" topLeftCell="A40" zoomScaleNormal="100" workbookViewId="0">
      <selection activeCell="A41" sqref="A41"/>
    </sheetView>
  </sheetViews>
  <sheetFormatPr defaultRowHeight="12"/>
  <cols>
    <col min="1" max="1" width="34.6640625"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4.83203125" customWidth="1"/>
    <col min="9" max="9" width="8.1640625" bestFit="1" customWidth="1"/>
    <col min="10" max="10" width="9.1640625" bestFit="1" customWidth="1"/>
    <col min="11" max="11" width="16" customWidth="1"/>
    <col min="12" max="12" width="4.83203125" bestFit="1" customWidth="1"/>
  </cols>
  <sheetData>
    <row r="1" spans="1:12" ht="17.25" thickBot="1">
      <c r="A1" s="221" t="s">
        <v>367</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121" t="s">
        <v>575</v>
      </c>
      <c r="B5" s="122" t="s">
        <v>22</v>
      </c>
      <c r="C5" s="123">
        <v>41639</v>
      </c>
      <c r="D5" s="124">
        <v>3199.11</v>
      </c>
      <c r="E5" s="124">
        <v>3199.11</v>
      </c>
      <c r="F5" s="124">
        <v>2927.05</v>
      </c>
      <c r="G5" s="124">
        <v>272.06</v>
      </c>
      <c r="H5" s="101">
        <v>550.14</v>
      </c>
      <c r="I5" s="122" t="s">
        <v>576</v>
      </c>
      <c r="J5" s="125">
        <v>12</v>
      </c>
      <c r="K5" s="115">
        <v>550.14</v>
      </c>
      <c r="L5" s="13"/>
    </row>
    <row r="6" spans="1:12">
      <c r="A6" s="9" t="s">
        <v>577</v>
      </c>
      <c r="B6" s="54" t="s">
        <v>22</v>
      </c>
      <c r="C6" s="79">
        <v>41639</v>
      </c>
      <c r="D6" s="12">
        <v>8195.0400000000009</v>
      </c>
      <c r="E6" s="12">
        <v>8195.0400000000009</v>
      </c>
      <c r="F6" s="12">
        <v>6378.36</v>
      </c>
      <c r="G6" s="12">
        <v>1816.68</v>
      </c>
      <c r="H6" s="22">
        <v>1217.78</v>
      </c>
      <c r="I6" s="54" t="s">
        <v>576</v>
      </c>
      <c r="J6" s="78">
        <v>12</v>
      </c>
      <c r="K6" s="49">
        <v>1217.78</v>
      </c>
      <c r="L6" s="13"/>
    </row>
    <row r="7" spans="1:12">
      <c r="A7" s="9" t="s">
        <v>578</v>
      </c>
      <c r="B7" s="54" t="s">
        <v>22</v>
      </c>
      <c r="C7" s="79">
        <v>41639</v>
      </c>
      <c r="D7" s="12">
        <v>69383.23</v>
      </c>
      <c r="E7" s="12">
        <v>69383.23</v>
      </c>
      <c r="F7" s="12">
        <v>46887.63</v>
      </c>
      <c r="G7" s="12">
        <v>22495.599999999999</v>
      </c>
      <c r="H7" s="22">
        <v>9037.75</v>
      </c>
      <c r="I7" s="54" t="s">
        <v>576</v>
      </c>
      <c r="J7" s="78">
        <v>12</v>
      </c>
      <c r="K7" s="49">
        <v>9037.75</v>
      </c>
      <c r="L7" s="13"/>
    </row>
    <row r="8" spans="1:12">
      <c r="A8" s="9" t="s">
        <v>579</v>
      </c>
      <c r="B8" s="54" t="s">
        <v>22</v>
      </c>
      <c r="C8" s="79">
        <v>41639</v>
      </c>
      <c r="D8" s="12">
        <v>114181.94</v>
      </c>
      <c r="E8" s="12">
        <v>114181.94</v>
      </c>
      <c r="F8" s="12">
        <v>68097.759999999995</v>
      </c>
      <c r="G8" s="12">
        <v>46084.18</v>
      </c>
      <c r="H8" s="22">
        <v>13208.15</v>
      </c>
      <c r="I8" s="54" t="s">
        <v>576</v>
      </c>
      <c r="J8" s="78">
        <v>12</v>
      </c>
      <c r="K8" s="49">
        <v>13208.15</v>
      </c>
      <c r="L8" s="13"/>
    </row>
    <row r="9" spans="1:12">
      <c r="A9" s="9" t="s">
        <v>580</v>
      </c>
      <c r="B9" s="54" t="s">
        <v>22</v>
      </c>
      <c r="C9" s="79">
        <v>41639</v>
      </c>
      <c r="D9" s="12">
        <v>1383.11</v>
      </c>
      <c r="E9" s="12">
        <v>1383.11</v>
      </c>
      <c r="F9" s="12">
        <v>737.98</v>
      </c>
      <c r="G9" s="12">
        <v>645.13</v>
      </c>
      <c r="H9" s="22">
        <v>143.80000000000001</v>
      </c>
      <c r="I9" s="54" t="s">
        <v>576</v>
      </c>
      <c r="J9" s="78">
        <v>12</v>
      </c>
      <c r="K9" s="49">
        <v>143.80000000000001</v>
      </c>
      <c r="L9" s="13"/>
    </row>
    <row r="10" spans="1:12">
      <c r="A10" s="9" t="s">
        <v>581</v>
      </c>
      <c r="B10" s="54" t="s">
        <v>22</v>
      </c>
      <c r="C10" s="79">
        <v>41639</v>
      </c>
      <c r="D10" s="12">
        <v>193726.79</v>
      </c>
      <c r="E10" s="12">
        <v>193726.79</v>
      </c>
      <c r="F10" s="12">
        <v>93485.82</v>
      </c>
      <c r="G10" s="12">
        <v>100240.97</v>
      </c>
      <c r="H10" s="22">
        <v>18280.12</v>
      </c>
      <c r="I10" s="54" t="s">
        <v>576</v>
      </c>
      <c r="J10" s="78">
        <v>12</v>
      </c>
      <c r="K10" s="49">
        <v>18280.12</v>
      </c>
      <c r="L10" s="13"/>
    </row>
    <row r="11" spans="1:12">
      <c r="A11" s="9" t="s">
        <v>582</v>
      </c>
      <c r="B11" s="54" t="s">
        <v>22</v>
      </c>
      <c r="C11" s="79">
        <v>41639</v>
      </c>
      <c r="D11" s="12">
        <v>121822.28</v>
      </c>
      <c r="E11" s="12">
        <v>121822.28</v>
      </c>
      <c r="F11" s="12">
        <v>56055.67</v>
      </c>
      <c r="G11" s="12">
        <v>65766.61</v>
      </c>
      <c r="H11" s="22">
        <v>10147.799999999999</v>
      </c>
      <c r="I11" s="54" t="s">
        <v>576</v>
      </c>
      <c r="J11" s="78">
        <v>12</v>
      </c>
      <c r="K11" s="49">
        <v>10147.799999999999</v>
      </c>
      <c r="L11" s="13"/>
    </row>
    <row r="12" spans="1:12">
      <c r="A12" s="9" t="s">
        <v>583</v>
      </c>
      <c r="B12" s="54" t="s">
        <v>22</v>
      </c>
      <c r="C12" s="79">
        <v>41639</v>
      </c>
      <c r="D12" s="12">
        <v>233276.79</v>
      </c>
      <c r="E12" s="12">
        <v>233276.79</v>
      </c>
      <c r="F12" s="12">
        <v>125373.2</v>
      </c>
      <c r="G12" s="12">
        <v>107903.59</v>
      </c>
      <c r="H12" s="22">
        <v>14423.93</v>
      </c>
      <c r="I12" s="54" t="s">
        <v>576</v>
      </c>
      <c r="J12" s="78">
        <v>12</v>
      </c>
      <c r="K12" s="49">
        <v>14423.93</v>
      </c>
      <c r="L12" s="13"/>
    </row>
    <row r="13" spans="1:12">
      <c r="A13" s="9" t="s">
        <v>584</v>
      </c>
      <c r="B13" s="54" t="s">
        <v>22</v>
      </c>
      <c r="C13" s="79">
        <v>41639</v>
      </c>
      <c r="D13" s="12">
        <v>279186.71999999997</v>
      </c>
      <c r="E13" s="12">
        <v>279186.71999999997</v>
      </c>
      <c r="F13" s="12">
        <v>116208.31</v>
      </c>
      <c r="G13" s="12">
        <v>162978.41</v>
      </c>
      <c r="H13" s="22">
        <v>19223.36</v>
      </c>
      <c r="I13" s="54" t="s">
        <v>576</v>
      </c>
      <c r="J13" s="78">
        <v>12</v>
      </c>
      <c r="K13" s="49">
        <v>19223.36</v>
      </c>
      <c r="L13" s="13"/>
    </row>
    <row r="14" spans="1:12">
      <c r="A14" s="9" t="s">
        <v>585</v>
      </c>
      <c r="B14" s="54" t="s">
        <v>22</v>
      </c>
      <c r="C14" s="79">
        <v>42004</v>
      </c>
      <c r="D14" s="12">
        <v>304410.99</v>
      </c>
      <c r="E14" s="12">
        <v>304410.99</v>
      </c>
      <c r="F14" s="12">
        <v>63549.18</v>
      </c>
      <c r="G14" s="12">
        <v>240861.81</v>
      </c>
      <c r="H14" s="22">
        <v>25419.67</v>
      </c>
      <c r="I14" s="54" t="s">
        <v>576</v>
      </c>
      <c r="J14" s="78">
        <v>12</v>
      </c>
      <c r="K14" s="49">
        <v>25419.67</v>
      </c>
      <c r="L14" s="13"/>
    </row>
    <row r="15" spans="1:12">
      <c r="A15" s="111" t="s">
        <v>586</v>
      </c>
      <c r="B15" s="108" t="s">
        <v>22</v>
      </c>
      <c r="C15" s="109">
        <v>42369</v>
      </c>
      <c r="D15" s="106">
        <v>290853.55</v>
      </c>
      <c r="E15" s="106">
        <v>290853.55</v>
      </c>
      <c r="F15" s="106">
        <v>36356.699999999997</v>
      </c>
      <c r="G15" s="106">
        <v>254496.85</v>
      </c>
      <c r="H15" s="114">
        <v>24237.8</v>
      </c>
      <c r="I15" s="108" t="s">
        <v>576</v>
      </c>
      <c r="J15" s="110">
        <v>12</v>
      </c>
      <c r="K15" s="116">
        <v>24237.8</v>
      </c>
      <c r="L15" s="112"/>
    </row>
    <row r="16" spans="1:12">
      <c r="A16" s="9" t="s">
        <v>587</v>
      </c>
      <c r="B16" s="54" t="s">
        <v>22</v>
      </c>
      <c r="C16" s="79">
        <v>41639</v>
      </c>
      <c r="D16" s="12">
        <v>353.91</v>
      </c>
      <c r="E16" s="12">
        <v>353.91</v>
      </c>
      <c r="F16" s="12">
        <v>211.08</v>
      </c>
      <c r="G16" s="12">
        <v>142.83000000000001</v>
      </c>
      <c r="H16" s="22">
        <v>40.94</v>
      </c>
      <c r="I16" s="54" t="s">
        <v>588</v>
      </c>
      <c r="J16" s="78">
        <v>15</v>
      </c>
      <c r="K16" s="49">
        <v>40.94</v>
      </c>
      <c r="L16" s="13"/>
    </row>
    <row r="17" spans="1:12">
      <c r="A17" s="9" t="s">
        <v>589</v>
      </c>
      <c r="B17" s="54" t="s">
        <v>22</v>
      </c>
      <c r="C17" s="79">
        <v>41639</v>
      </c>
      <c r="D17" s="12">
        <v>892.44</v>
      </c>
      <c r="E17" s="12">
        <v>892.44</v>
      </c>
      <c r="F17" s="12">
        <v>476.17</v>
      </c>
      <c r="G17" s="12">
        <v>416.27</v>
      </c>
      <c r="H17" s="22">
        <v>92.79</v>
      </c>
      <c r="I17" s="54" t="s">
        <v>588</v>
      </c>
      <c r="J17" s="78">
        <v>15</v>
      </c>
      <c r="K17" s="49">
        <v>92.79</v>
      </c>
      <c r="L17" s="13"/>
    </row>
    <row r="18" spans="1:12">
      <c r="A18" s="9" t="s">
        <v>590</v>
      </c>
      <c r="B18" s="54" t="s">
        <v>22</v>
      </c>
      <c r="C18" s="79">
        <v>41639</v>
      </c>
      <c r="D18" s="12">
        <v>7476.4</v>
      </c>
      <c r="E18" s="12">
        <v>7476.4</v>
      </c>
      <c r="F18" s="12">
        <v>3607.85</v>
      </c>
      <c r="G18" s="12">
        <v>3868.55</v>
      </c>
      <c r="H18" s="22">
        <v>705.47</v>
      </c>
      <c r="I18" s="54" t="s">
        <v>588</v>
      </c>
      <c r="J18" s="78">
        <v>15</v>
      </c>
      <c r="K18" s="49">
        <v>705.47</v>
      </c>
      <c r="L18" s="13"/>
    </row>
    <row r="19" spans="1:12">
      <c r="A19" s="9" t="s">
        <v>591</v>
      </c>
      <c r="B19" s="54" t="s">
        <v>22</v>
      </c>
      <c r="C19" s="79">
        <v>41639</v>
      </c>
      <c r="D19" s="12">
        <v>12212.37</v>
      </c>
      <c r="E19" s="12">
        <v>12212.37</v>
      </c>
      <c r="F19" s="12">
        <v>5378.2</v>
      </c>
      <c r="G19" s="12">
        <v>6834.17</v>
      </c>
      <c r="H19" s="22">
        <v>1054.51</v>
      </c>
      <c r="I19" s="54" t="s">
        <v>588</v>
      </c>
      <c r="J19" s="78">
        <v>15</v>
      </c>
      <c r="K19" s="49">
        <v>1054.51</v>
      </c>
      <c r="L19" s="13"/>
    </row>
    <row r="20" spans="1:12">
      <c r="A20" s="9" t="s">
        <v>592</v>
      </c>
      <c r="B20" s="54" t="s">
        <v>22</v>
      </c>
      <c r="C20" s="79">
        <v>41639</v>
      </c>
      <c r="D20" s="12">
        <v>147.13</v>
      </c>
      <c r="E20" s="12">
        <v>147.13</v>
      </c>
      <c r="F20" s="12">
        <v>59.57</v>
      </c>
      <c r="G20" s="12">
        <v>87.56</v>
      </c>
      <c r="H20" s="22">
        <v>11.71</v>
      </c>
      <c r="I20" s="54" t="s">
        <v>588</v>
      </c>
      <c r="J20" s="78">
        <v>15</v>
      </c>
      <c r="K20" s="49">
        <v>11.71</v>
      </c>
      <c r="L20" s="13"/>
    </row>
    <row r="21" spans="1:12">
      <c r="A21" s="9" t="s">
        <v>593</v>
      </c>
      <c r="B21" s="54" t="s">
        <v>22</v>
      </c>
      <c r="C21" s="79">
        <v>41639</v>
      </c>
      <c r="D21" s="12">
        <v>20522.78</v>
      </c>
      <c r="E21" s="12">
        <v>20522.78</v>
      </c>
      <c r="F21" s="12">
        <v>7689.98</v>
      </c>
      <c r="G21" s="12">
        <v>12832.8</v>
      </c>
      <c r="H21" s="22">
        <v>1513.63</v>
      </c>
      <c r="I21" s="54" t="s">
        <v>588</v>
      </c>
      <c r="J21" s="78">
        <v>15</v>
      </c>
      <c r="K21" s="49">
        <v>1513.63</v>
      </c>
      <c r="L21" s="13"/>
    </row>
    <row r="22" spans="1:12">
      <c r="A22" s="9" t="s">
        <v>594</v>
      </c>
      <c r="B22" s="54" t="s">
        <v>22</v>
      </c>
      <c r="C22" s="79">
        <v>41639</v>
      </c>
      <c r="D22" s="12">
        <v>9535.17</v>
      </c>
      <c r="E22" s="12">
        <v>9535.17</v>
      </c>
      <c r="F22" s="12">
        <v>3908.04</v>
      </c>
      <c r="G22" s="12">
        <v>5627.13</v>
      </c>
      <c r="H22" s="22">
        <v>593.87</v>
      </c>
      <c r="I22" s="54" t="s">
        <v>588</v>
      </c>
      <c r="J22" s="78">
        <v>15</v>
      </c>
      <c r="K22" s="49">
        <v>593.87</v>
      </c>
      <c r="L22" s="13"/>
    </row>
    <row r="23" spans="1:12">
      <c r="A23" s="9" t="s">
        <v>595</v>
      </c>
      <c r="B23" s="54" t="s">
        <v>22</v>
      </c>
      <c r="C23" s="79">
        <v>41639</v>
      </c>
      <c r="D23" s="12">
        <v>22243.87</v>
      </c>
      <c r="E23" s="12">
        <v>22243.87</v>
      </c>
      <c r="F23" s="12">
        <v>9641.89</v>
      </c>
      <c r="G23" s="12">
        <v>12601.98</v>
      </c>
      <c r="H23" s="22">
        <v>1203.32</v>
      </c>
      <c r="I23" s="54" t="s">
        <v>588</v>
      </c>
      <c r="J23" s="78">
        <v>15</v>
      </c>
      <c r="K23" s="49">
        <v>1203.32</v>
      </c>
      <c r="L23" s="13"/>
    </row>
    <row r="24" spans="1:12">
      <c r="A24" s="9" t="s">
        <v>596</v>
      </c>
      <c r="B24" s="54" t="s">
        <v>22</v>
      </c>
      <c r="C24" s="79">
        <v>41639</v>
      </c>
      <c r="D24" s="12">
        <v>32856.18</v>
      </c>
      <c r="E24" s="12">
        <v>32856.18</v>
      </c>
      <c r="F24" s="12">
        <v>10040.76</v>
      </c>
      <c r="G24" s="12">
        <v>22815.42</v>
      </c>
      <c r="H24" s="22">
        <v>1988.67</v>
      </c>
      <c r="I24" s="54" t="s">
        <v>588</v>
      </c>
      <c r="J24" s="78">
        <v>15</v>
      </c>
      <c r="K24" s="49">
        <v>1988.67</v>
      </c>
      <c r="L24" s="13"/>
    </row>
    <row r="25" spans="1:12">
      <c r="A25" s="111" t="s">
        <v>597</v>
      </c>
      <c r="B25" s="108" t="s">
        <v>22</v>
      </c>
      <c r="C25" s="109">
        <v>42004</v>
      </c>
      <c r="D25" s="106">
        <v>31571.77</v>
      </c>
      <c r="E25" s="106">
        <v>31571.77</v>
      </c>
      <c r="F25" s="106">
        <v>16287.6</v>
      </c>
      <c r="G25" s="106">
        <v>15284.17</v>
      </c>
      <c r="H25" s="114">
        <v>1225.68</v>
      </c>
      <c r="I25" s="108" t="s">
        <v>588</v>
      </c>
      <c r="J25" s="110">
        <v>15</v>
      </c>
      <c r="K25" s="116">
        <v>1225.68</v>
      </c>
      <c r="L25" s="112"/>
    </row>
    <row r="26" spans="1:12">
      <c r="A26" s="9" t="s">
        <v>598</v>
      </c>
      <c r="B26" s="54" t="s">
        <v>22</v>
      </c>
      <c r="C26" s="79">
        <v>41639</v>
      </c>
      <c r="D26" s="12">
        <v>310.39999999999998</v>
      </c>
      <c r="E26" s="12">
        <v>310.39999999999998</v>
      </c>
      <c r="F26" s="12">
        <v>310.39999999999998</v>
      </c>
      <c r="G26" s="12">
        <v>0</v>
      </c>
      <c r="H26" s="22">
        <v>0</v>
      </c>
      <c r="I26" s="54" t="s">
        <v>599</v>
      </c>
      <c r="J26" s="78">
        <v>8</v>
      </c>
      <c r="K26" s="49">
        <v>0</v>
      </c>
      <c r="L26" s="13"/>
    </row>
    <row r="27" spans="1:12">
      <c r="A27" s="9" t="s">
        <v>600</v>
      </c>
      <c r="B27" s="54" t="s">
        <v>22</v>
      </c>
      <c r="C27" s="79">
        <v>41639</v>
      </c>
      <c r="D27" s="12">
        <v>1030.75</v>
      </c>
      <c r="E27" s="12">
        <v>1030.75</v>
      </c>
      <c r="F27" s="12">
        <v>1030.75</v>
      </c>
      <c r="G27" s="12">
        <v>0</v>
      </c>
      <c r="H27" s="22">
        <v>0</v>
      </c>
      <c r="I27" s="54" t="s">
        <v>599</v>
      </c>
      <c r="J27" s="78">
        <v>8</v>
      </c>
      <c r="K27" s="49">
        <v>0</v>
      </c>
      <c r="L27" s="13"/>
    </row>
    <row r="28" spans="1:12">
      <c r="A28" s="9" t="s">
        <v>601</v>
      </c>
      <c r="B28" s="54" t="s">
        <v>22</v>
      </c>
      <c r="C28" s="79">
        <v>41639</v>
      </c>
      <c r="D28" s="12">
        <v>9617.3700000000008</v>
      </c>
      <c r="E28" s="12">
        <v>9617.3700000000008</v>
      </c>
      <c r="F28" s="12">
        <v>9617.3700000000008</v>
      </c>
      <c r="G28" s="12">
        <v>0</v>
      </c>
      <c r="H28" s="22">
        <v>0</v>
      </c>
      <c r="I28" s="54" t="s">
        <v>599</v>
      </c>
      <c r="J28" s="78">
        <v>8</v>
      </c>
      <c r="K28" s="49">
        <v>0</v>
      </c>
      <c r="L28" s="13"/>
    </row>
    <row r="29" spans="1:12">
      <c r="A29" s="9" t="s">
        <v>602</v>
      </c>
      <c r="B29" s="54" t="s">
        <v>22</v>
      </c>
      <c r="C29" s="79">
        <v>41639</v>
      </c>
      <c r="D29" s="12">
        <v>16618.37</v>
      </c>
      <c r="E29" s="12">
        <v>16618.37</v>
      </c>
      <c r="F29" s="12">
        <v>16618.37</v>
      </c>
      <c r="G29" s="12">
        <v>0</v>
      </c>
      <c r="H29" s="22">
        <v>1658.19</v>
      </c>
      <c r="I29" s="54" t="s">
        <v>599</v>
      </c>
      <c r="J29" s="78">
        <v>8</v>
      </c>
      <c r="K29" s="49">
        <v>1658.19</v>
      </c>
      <c r="L29" s="13"/>
    </row>
    <row r="30" spans="1:12">
      <c r="A30" s="9" t="s">
        <v>603</v>
      </c>
      <c r="B30" s="54" t="s">
        <v>22</v>
      </c>
      <c r="C30" s="79">
        <v>41639</v>
      </c>
      <c r="D30" s="12">
        <v>207.1</v>
      </c>
      <c r="E30" s="12">
        <v>207.1</v>
      </c>
      <c r="F30" s="12">
        <v>189.49</v>
      </c>
      <c r="G30" s="12">
        <v>17.61</v>
      </c>
      <c r="H30" s="22">
        <v>35.61</v>
      </c>
      <c r="I30" s="54" t="s">
        <v>599</v>
      </c>
      <c r="J30" s="78">
        <v>8</v>
      </c>
      <c r="K30" s="49">
        <v>35.61</v>
      </c>
      <c r="L30" s="13"/>
    </row>
    <row r="31" spans="1:12">
      <c r="A31" s="9" t="s">
        <v>604</v>
      </c>
      <c r="B31" s="54" t="s">
        <v>22</v>
      </c>
      <c r="C31" s="79">
        <v>41639</v>
      </c>
      <c r="D31" s="12">
        <v>29538.2</v>
      </c>
      <c r="E31" s="12">
        <v>29538.2</v>
      </c>
      <c r="F31" s="12">
        <v>22990.15</v>
      </c>
      <c r="G31" s="12">
        <v>6548.05</v>
      </c>
      <c r="H31" s="22">
        <v>4389.3599999999997</v>
      </c>
      <c r="I31" s="54" t="s">
        <v>599</v>
      </c>
      <c r="J31" s="78">
        <v>8</v>
      </c>
      <c r="K31" s="49">
        <v>4389.3599999999997</v>
      </c>
      <c r="L31" s="13"/>
    </row>
    <row r="32" spans="1:12">
      <c r="A32" s="9" t="s">
        <v>605</v>
      </c>
      <c r="B32" s="54" t="s">
        <v>22</v>
      </c>
      <c r="C32" s="79">
        <v>41639</v>
      </c>
      <c r="D32" s="12">
        <v>43703.42</v>
      </c>
      <c r="E32" s="12">
        <v>43703.42</v>
      </c>
      <c r="F32" s="12">
        <v>26692.12</v>
      </c>
      <c r="G32" s="12">
        <v>17011.3</v>
      </c>
      <c r="H32" s="22">
        <v>6834.4</v>
      </c>
      <c r="I32" s="54" t="s">
        <v>599</v>
      </c>
      <c r="J32" s="78">
        <v>8</v>
      </c>
      <c r="K32" s="49">
        <v>6834.4</v>
      </c>
      <c r="L32" s="13"/>
    </row>
    <row r="33" spans="1:12">
      <c r="A33" s="9" t="s">
        <v>606</v>
      </c>
      <c r="B33" s="54" t="s">
        <v>22</v>
      </c>
      <c r="C33" s="79">
        <v>41639</v>
      </c>
      <c r="D33" s="12">
        <v>55969.63</v>
      </c>
      <c r="E33" s="12">
        <v>55969.63</v>
      </c>
      <c r="F33" s="12">
        <v>43941.74</v>
      </c>
      <c r="G33" s="12">
        <v>12027.89</v>
      </c>
      <c r="H33" s="22">
        <v>3447.3</v>
      </c>
      <c r="I33" s="54" t="s">
        <v>599</v>
      </c>
      <c r="J33" s="78">
        <v>8</v>
      </c>
      <c r="K33" s="49">
        <v>3447.3</v>
      </c>
      <c r="L33" s="13"/>
    </row>
    <row r="34" spans="1:12">
      <c r="A34" s="9" t="s">
        <v>607</v>
      </c>
      <c r="B34" s="54" t="s">
        <v>22</v>
      </c>
      <c r="C34" s="79">
        <v>41639</v>
      </c>
      <c r="D34" s="12">
        <v>8657.6</v>
      </c>
      <c r="E34" s="12">
        <v>8657.6</v>
      </c>
      <c r="F34" s="12">
        <v>3790.07</v>
      </c>
      <c r="G34" s="12">
        <v>4867.53</v>
      </c>
      <c r="H34" s="22">
        <v>1084.97</v>
      </c>
      <c r="I34" s="54" t="s">
        <v>599</v>
      </c>
      <c r="J34" s="78">
        <v>8</v>
      </c>
      <c r="K34" s="49">
        <v>1084.97</v>
      </c>
      <c r="L34" s="13"/>
    </row>
    <row r="35" spans="1:12" ht="12.75" thickBot="1">
      <c r="A35" s="9" t="s">
        <v>608</v>
      </c>
      <c r="B35" s="54" t="s">
        <v>22</v>
      </c>
      <c r="C35" s="79">
        <v>42004</v>
      </c>
      <c r="D35" s="12">
        <v>49227.61</v>
      </c>
      <c r="E35" s="12">
        <v>49227.61</v>
      </c>
      <c r="F35" s="12">
        <v>15415.22</v>
      </c>
      <c r="G35" s="12">
        <v>33812.39</v>
      </c>
      <c r="H35" s="22">
        <v>6166.09</v>
      </c>
      <c r="I35" s="54" t="s">
        <v>599</v>
      </c>
      <c r="J35" s="78">
        <v>8</v>
      </c>
      <c r="K35" s="49">
        <v>6166.09</v>
      </c>
      <c r="L35" s="13"/>
    </row>
    <row r="36" spans="1:12" ht="27" customHeight="1">
      <c r="A36" s="214" t="s">
        <v>23</v>
      </c>
      <c r="B36" s="215"/>
      <c r="C36" s="215"/>
      <c r="D36" s="215"/>
      <c r="E36" s="30"/>
      <c r="F36" s="30"/>
      <c r="G36" s="30"/>
      <c r="H36" s="31">
        <f>SUM(H5:H35)</f>
        <v>167936.80999999997</v>
      </c>
      <c r="I36" s="32" t="s">
        <v>24</v>
      </c>
      <c r="J36" s="52"/>
      <c r="K36" s="73"/>
      <c r="L36" s="17"/>
    </row>
    <row r="37" spans="1:12" ht="31.5" customHeight="1">
      <c r="A37" s="216" t="s">
        <v>30</v>
      </c>
      <c r="B37" s="217"/>
      <c r="C37" s="217"/>
      <c r="D37" s="217"/>
      <c r="E37" s="35"/>
      <c r="F37" s="35"/>
      <c r="G37" s="35"/>
      <c r="H37" s="36"/>
      <c r="I37" s="34"/>
      <c r="J37" s="53"/>
      <c r="K37" s="75">
        <f>SUM(K5:K35)</f>
        <v>167936.80999999997</v>
      </c>
      <c r="L37" s="19" t="s">
        <v>25</v>
      </c>
    </row>
    <row r="38" spans="1:12" ht="16.5">
      <c r="A38" s="48" t="s">
        <v>28</v>
      </c>
      <c r="B38" s="10"/>
      <c r="C38" s="11"/>
      <c r="D38" s="12"/>
      <c r="E38" s="12"/>
      <c r="F38" s="12"/>
      <c r="G38" s="12"/>
      <c r="H38" s="81"/>
      <c r="I38" s="10"/>
      <c r="J38" s="54"/>
      <c r="K38" s="74"/>
      <c r="L38" s="13"/>
    </row>
    <row r="39" spans="1:12" ht="29.25" customHeight="1">
      <c r="A39" s="234" t="s">
        <v>609</v>
      </c>
      <c r="B39" s="235"/>
      <c r="C39" s="235"/>
      <c r="D39" s="235"/>
      <c r="E39" s="107">
        <v>110000</v>
      </c>
      <c r="F39" s="133" t="s">
        <v>564</v>
      </c>
      <c r="G39" s="12"/>
      <c r="H39" s="81"/>
      <c r="I39" s="10"/>
      <c r="J39" s="54">
        <v>12</v>
      </c>
      <c r="K39" s="113">
        <f>(E39/J39)/2</f>
        <v>4583.333333333333</v>
      </c>
      <c r="L39" s="19" t="s">
        <v>33</v>
      </c>
    </row>
    <row r="40" spans="1:12" ht="28.5" customHeight="1" thickBot="1">
      <c r="A40" s="218" t="s">
        <v>742</v>
      </c>
      <c r="B40" s="219"/>
      <c r="C40" s="219"/>
      <c r="D40" s="219"/>
      <c r="E40" s="80">
        <v>35000</v>
      </c>
      <c r="F40" s="132" t="s">
        <v>564</v>
      </c>
      <c r="G40" s="38"/>
      <c r="H40" s="82"/>
      <c r="I40" s="14"/>
      <c r="J40" s="57">
        <v>8</v>
      </c>
      <c r="K40" s="26">
        <f>(E40/J40)/2</f>
        <v>2187.5</v>
      </c>
      <c r="L40" s="39" t="s">
        <v>33</v>
      </c>
    </row>
    <row r="41" spans="1:12" ht="26.25" customHeight="1" thickBot="1">
      <c r="A41" s="29" t="s">
        <v>31</v>
      </c>
      <c r="B41" s="14"/>
      <c r="C41" s="15"/>
      <c r="D41" s="16"/>
      <c r="E41" s="16"/>
      <c r="F41" s="16"/>
      <c r="G41" s="16"/>
      <c r="H41" s="83">
        <f>SUM(H36:H40)</f>
        <v>167936.80999999997</v>
      </c>
      <c r="I41" s="14"/>
      <c r="J41" s="55"/>
      <c r="K41" s="84">
        <f>SUM(K36:K40)</f>
        <v>174707.64333333331</v>
      </c>
      <c r="L41" s="131" t="s">
        <v>565</v>
      </c>
    </row>
    <row r="42" spans="1:12">
      <c r="A42" t="s">
        <v>26</v>
      </c>
      <c r="J42" s="50"/>
    </row>
    <row r="43" spans="1:12">
      <c r="A43" t="s">
        <v>27</v>
      </c>
      <c r="J43" s="50"/>
    </row>
    <row r="44" spans="1:12">
      <c r="J44" s="50"/>
    </row>
    <row r="45" spans="1:12" ht="37.5" customHeight="1">
      <c r="A45" s="220" t="s">
        <v>116</v>
      </c>
      <c r="B45" s="220"/>
      <c r="C45" s="220"/>
      <c r="D45" s="220"/>
      <c r="E45" s="220"/>
      <c r="F45" s="220"/>
      <c r="G45" s="220"/>
      <c r="H45" s="220"/>
      <c r="I45" s="220"/>
      <c r="J45" s="220"/>
      <c r="K45" s="220"/>
    </row>
    <row r="46" spans="1:12">
      <c r="C46" s="100"/>
      <c r="D46" s="40"/>
      <c r="E46" s="40"/>
      <c r="F46" s="40"/>
      <c r="G46" s="40"/>
      <c r="H46" s="40"/>
      <c r="J46" s="104"/>
      <c r="K46" s="105"/>
    </row>
    <row r="47" spans="1:12">
      <c r="C47" s="100"/>
      <c r="D47" s="40"/>
      <c r="E47" s="40"/>
      <c r="F47" s="40"/>
      <c r="G47" s="40"/>
      <c r="H47" s="40"/>
      <c r="J47" s="104"/>
      <c r="K47" s="105"/>
    </row>
    <row r="60" spans="1:12" s="18" customFormat="1" ht="25.5" customHeight="1">
      <c r="A60"/>
      <c r="B60"/>
      <c r="C60"/>
      <c r="D60"/>
      <c r="E60"/>
      <c r="F60"/>
      <c r="G60"/>
      <c r="H60"/>
      <c r="I60"/>
      <c r="J60"/>
      <c r="K60"/>
      <c r="L60"/>
    </row>
    <row r="61" spans="1:12" ht="26.25" customHeight="1"/>
    <row r="63" spans="1:12" ht="25.5" customHeight="1"/>
    <row r="64" spans="1:12" ht="25.5" customHeight="1"/>
    <row r="65" ht="24.75" customHeight="1"/>
    <row r="66" ht="24.75" customHeight="1"/>
    <row r="70" ht="33" customHeight="1"/>
  </sheetData>
  <mergeCells count="15">
    <mergeCell ref="A36:D36"/>
    <mergeCell ref="A37:D37"/>
    <mergeCell ref="A39:D39"/>
    <mergeCell ref="A40:D40"/>
    <mergeCell ref="A45:K45"/>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scale="92" fitToHeight="2" orientation="landscape" verticalDpi="0" r:id="rId1"/>
  <rowBreaks count="1" manualBreakCount="1">
    <brk id="33" max="16383" man="1"/>
  </rowBreaks>
  <ignoredErrors>
    <ignoredError sqref="A4:K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0"/>
  <sheetViews>
    <sheetView showGridLines="0" workbookViewId="0">
      <selection activeCell="C15" sqref="C15"/>
    </sheetView>
  </sheetViews>
  <sheetFormatPr defaultRowHeight="12"/>
  <cols>
    <col min="1" max="1" width="24.83203125" bestFit="1" customWidth="1"/>
    <col min="2" max="2" width="8.6640625" bestFit="1" customWidth="1"/>
    <col min="3" max="3" width="10.83203125" bestFit="1" customWidth="1"/>
    <col min="4" max="5" width="11.5" bestFit="1" customWidth="1"/>
    <col min="6" max="6" width="13.1640625" customWidth="1"/>
    <col min="7" max="7" width="10.5" bestFit="1" customWidth="1"/>
    <col min="8" max="8" width="17.1640625" customWidth="1"/>
    <col min="9" max="9" width="8.1640625" bestFit="1" customWidth="1"/>
    <col min="10" max="10" width="9.1640625" bestFit="1" customWidth="1"/>
    <col min="11" max="11" width="16.33203125" customWidth="1"/>
    <col min="12" max="12" width="4.83203125" bestFit="1" customWidth="1"/>
  </cols>
  <sheetData>
    <row r="1" spans="1:12" ht="17.25" thickBot="1">
      <c r="A1" s="221" t="s">
        <v>610</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611</v>
      </c>
      <c r="B5" s="54" t="s">
        <v>22</v>
      </c>
      <c r="C5" s="79">
        <v>41639</v>
      </c>
      <c r="D5" s="12">
        <v>1874.27</v>
      </c>
      <c r="E5" s="12">
        <v>1874.27</v>
      </c>
      <c r="F5" s="12">
        <v>1874.27</v>
      </c>
      <c r="G5" s="12">
        <v>0</v>
      </c>
      <c r="H5" s="22">
        <v>0</v>
      </c>
      <c r="I5" s="54" t="s">
        <v>612</v>
      </c>
      <c r="J5" s="78">
        <v>10</v>
      </c>
      <c r="K5" s="77">
        <v>0</v>
      </c>
      <c r="L5" s="13"/>
    </row>
    <row r="6" spans="1:12">
      <c r="A6" s="9" t="s">
        <v>613</v>
      </c>
      <c r="B6" s="54" t="s">
        <v>22</v>
      </c>
      <c r="C6" s="79">
        <v>41639</v>
      </c>
      <c r="D6" s="12">
        <v>11254.7</v>
      </c>
      <c r="E6" s="12">
        <v>11254.7</v>
      </c>
      <c r="F6" s="12">
        <v>11254.7</v>
      </c>
      <c r="G6" s="12">
        <v>0</v>
      </c>
      <c r="H6" s="22">
        <v>0</v>
      </c>
      <c r="I6" s="54" t="s">
        <v>612</v>
      </c>
      <c r="J6" s="78">
        <v>10</v>
      </c>
      <c r="K6" s="77">
        <v>0</v>
      </c>
      <c r="L6" s="13"/>
    </row>
    <row r="7" spans="1:12">
      <c r="A7" s="9" t="s">
        <v>614</v>
      </c>
      <c r="B7" s="54" t="s">
        <v>22</v>
      </c>
      <c r="C7" s="79">
        <v>41639</v>
      </c>
      <c r="D7" s="12">
        <v>2945.43</v>
      </c>
      <c r="E7" s="12">
        <v>2945.43</v>
      </c>
      <c r="F7" s="12">
        <v>2945.43</v>
      </c>
      <c r="G7" s="12">
        <v>0</v>
      </c>
      <c r="H7" s="22">
        <v>0</v>
      </c>
      <c r="I7" s="54" t="s">
        <v>612</v>
      </c>
      <c r="J7" s="78">
        <v>10</v>
      </c>
      <c r="K7" s="77">
        <v>0</v>
      </c>
      <c r="L7" s="13"/>
    </row>
    <row r="8" spans="1:12">
      <c r="A8" s="9" t="s">
        <v>615</v>
      </c>
      <c r="B8" s="54" t="s">
        <v>22</v>
      </c>
      <c r="C8" s="79">
        <v>41639</v>
      </c>
      <c r="D8" s="12">
        <v>20358.86</v>
      </c>
      <c r="E8" s="12">
        <v>20358.86</v>
      </c>
      <c r="F8" s="12">
        <v>20358.86</v>
      </c>
      <c r="G8" s="12">
        <v>0</v>
      </c>
      <c r="H8" s="22">
        <v>2031.42</v>
      </c>
      <c r="I8" s="54" t="s">
        <v>612</v>
      </c>
      <c r="J8" s="78">
        <v>10</v>
      </c>
      <c r="K8" s="77">
        <v>2031.42</v>
      </c>
      <c r="L8" s="13"/>
    </row>
    <row r="9" spans="1:12">
      <c r="A9" s="9" t="s">
        <v>616</v>
      </c>
      <c r="B9" s="54" t="s">
        <v>22</v>
      </c>
      <c r="C9" s="79">
        <v>41639</v>
      </c>
      <c r="D9" s="12">
        <v>26990.5</v>
      </c>
      <c r="E9" s="12">
        <v>26990.5</v>
      </c>
      <c r="F9" s="12">
        <v>24695.15</v>
      </c>
      <c r="G9" s="12">
        <v>2295.35</v>
      </c>
      <c r="H9" s="22">
        <v>4641.4399999999996</v>
      </c>
      <c r="I9" s="54" t="s">
        <v>612</v>
      </c>
      <c r="J9" s="78">
        <v>10</v>
      </c>
      <c r="K9" s="77">
        <v>4641.4399999999996</v>
      </c>
      <c r="L9" s="13"/>
    </row>
    <row r="10" spans="1:12">
      <c r="A10" s="9" t="s">
        <v>617</v>
      </c>
      <c r="B10" s="54" t="s">
        <v>22</v>
      </c>
      <c r="C10" s="79">
        <v>41639</v>
      </c>
      <c r="D10" s="12">
        <v>17180.400000000001</v>
      </c>
      <c r="E10" s="12">
        <v>17180.400000000001</v>
      </c>
      <c r="F10" s="12">
        <v>13371.83</v>
      </c>
      <c r="G10" s="12">
        <v>3808.57</v>
      </c>
      <c r="H10" s="22">
        <v>2552.9899999999998</v>
      </c>
      <c r="I10" s="54" t="s">
        <v>612</v>
      </c>
      <c r="J10" s="78">
        <v>10</v>
      </c>
      <c r="K10" s="77">
        <v>2552.9899999999998</v>
      </c>
      <c r="L10" s="13"/>
    </row>
    <row r="11" spans="1:12">
      <c r="A11" s="9" t="s">
        <v>618</v>
      </c>
      <c r="B11" s="54" t="s">
        <v>22</v>
      </c>
      <c r="C11" s="79">
        <v>41639</v>
      </c>
      <c r="D11" s="12">
        <v>20569.5</v>
      </c>
      <c r="E11" s="12">
        <v>20569.5</v>
      </c>
      <c r="F11" s="12">
        <v>13900.41</v>
      </c>
      <c r="G11" s="12">
        <v>6669.09</v>
      </c>
      <c r="H11" s="22">
        <v>2679.35</v>
      </c>
      <c r="I11" s="54" t="s">
        <v>612</v>
      </c>
      <c r="J11" s="78">
        <v>10</v>
      </c>
      <c r="K11" s="77">
        <v>2679.35</v>
      </c>
      <c r="L11" s="13"/>
    </row>
    <row r="12" spans="1:12">
      <c r="A12" s="9" t="s">
        <v>619</v>
      </c>
      <c r="B12" s="54" t="s">
        <v>22</v>
      </c>
      <c r="C12" s="79">
        <v>41639</v>
      </c>
      <c r="D12" s="12">
        <v>28596.27</v>
      </c>
      <c r="E12" s="12">
        <v>28596.27</v>
      </c>
      <c r="F12" s="12">
        <v>17054.72</v>
      </c>
      <c r="G12" s="12">
        <v>11541.55</v>
      </c>
      <c r="H12" s="22">
        <v>3307.91</v>
      </c>
      <c r="I12" s="54" t="s">
        <v>612</v>
      </c>
      <c r="J12" s="78">
        <v>10</v>
      </c>
      <c r="K12" s="77">
        <v>3307.91</v>
      </c>
      <c r="L12" s="13"/>
    </row>
    <row r="13" spans="1:12">
      <c r="A13" s="9" t="s">
        <v>620</v>
      </c>
      <c r="B13" s="54" t="s">
        <v>22</v>
      </c>
      <c r="C13" s="79">
        <v>41639</v>
      </c>
      <c r="D13" s="12">
        <v>44328.41</v>
      </c>
      <c r="E13" s="12">
        <v>44328.41</v>
      </c>
      <c r="F13" s="12">
        <v>20935.689999999999</v>
      </c>
      <c r="G13" s="12">
        <v>23392.720000000001</v>
      </c>
      <c r="H13" s="22">
        <v>5214.21</v>
      </c>
      <c r="I13" s="54" t="s">
        <v>612</v>
      </c>
      <c r="J13" s="78">
        <v>10</v>
      </c>
      <c r="K13" s="77">
        <v>5214.21</v>
      </c>
      <c r="L13" s="13"/>
    </row>
    <row r="14" spans="1:12">
      <c r="A14" s="9" t="s">
        <v>621</v>
      </c>
      <c r="B14" s="54" t="s">
        <v>22</v>
      </c>
      <c r="C14" s="79">
        <v>41639</v>
      </c>
      <c r="D14" s="12">
        <v>64406.89</v>
      </c>
      <c r="E14" s="12">
        <v>64406.89</v>
      </c>
      <c r="F14" s="12">
        <v>38740.51</v>
      </c>
      <c r="G14" s="12">
        <v>25666.38</v>
      </c>
      <c r="H14" s="22">
        <v>4680.57</v>
      </c>
      <c r="I14" s="54" t="s">
        <v>612</v>
      </c>
      <c r="J14" s="78">
        <v>10</v>
      </c>
      <c r="K14" s="77">
        <v>4680.57</v>
      </c>
      <c r="L14" s="13"/>
    </row>
    <row r="15" spans="1:12">
      <c r="A15" s="9" t="s">
        <v>622</v>
      </c>
      <c r="B15" s="54" t="s">
        <v>22</v>
      </c>
      <c r="C15" s="79">
        <v>41639</v>
      </c>
      <c r="D15" s="12">
        <v>85827.1</v>
      </c>
      <c r="E15" s="12">
        <v>85827.1</v>
      </c>
      <c r="F15" s="12">
        <v>41670.720000000001</v>
      </c>
      <c r="G15" s="12">
        <v>44156.38</v>
      </c>
      <c r="H15" s="22">
        <v>6813.34</v>
      </c>
      <c r="I15" s="54" t="s">
        <v>612</v>
      </c>
      <c r="J15" s="78">
        <v>10</v>
      </c>
      <c r="K15" s="77">
        <v>6813.34</v>
      </c>
      <c r="L15" s="13"/>
    </row>
    <row r="16" spans="1:12">
      <c r="A16" s="9" t="s">
        <v>623</v>
      </c>
      <c r="B16" s="54" t="s">
        <v>22</v>
      </c>
      <c r="C16" s="79">
        <v>42004</v>
      </c>
      <c r="D16" s="12">
        <v>23530.07</v>
      </c>
      <c r="E16" s="12">
        <v>23530.07</v>
      </c>
      <c r="F16" s="12">
        <v>5893.79</v>
      </c>
      <c r="G16" s="12">
        <v>17636.28</v>
      </c>
      <c r="H16" s="22">
        <v>2357.52</v>
      </c>
      <c r="I16" s="54" t="s">
        <v>612</v>
      </c>
      <c r="J16" s="78">
        <v>10</v>
      </c>
      <c r="K16" s="77">
        <v>2357.52</v>
      </c>
      <c r="L16" s="13"/>
    </row>
    <row r="17" spans="1:12">
      <c r="A17" s="9" t="s">
        <v>624</v>
      </c>
      <c r="B17" s="54" t="s">
        <v>22</v>
      </c>
      <c r="C17" s="79">
        <v>42369</v>
      </c>
      <c r="D17" s="12">
        <v>114689.59</v>
      </c>
      <c r="E17" s="12">
        <v>114689.59</v>
      </c>
      <c r="F17" s="12">
        <v>17203.439999999999</v>
      </c>
      <c r="G17" s="12">
        <v>97486.15</v>
      </c>
      <c r="H17" s="22">
        <v>11468.96</v>
      </c>
      <c r="I17" s="54" t="s">
        <v>612</v>
      </c>
      <c r="J17" s="78">
        <v>10</v>
      </c>
      <c r="K17" s="77">
        <v>11468.96</v>
      </c>
      <c r="L17" s="13"/>
    </row>
    <row r="18" spans="1:12">
      <c r="A18" s="9" t="s">
        <v>625</v>
      </c>
      <c r="B18" s="54" t="s">
        <v>22</v>
      </c>
      <c r="C18" s="79">
        <v>42369</v>
      </c>
      <c r="D18" s="12">
        <v>23665</v>
      </c>
      <c r="E18" s="12">
        <v>23665</v>
      </c>
      <c r="F18" s="12">
        <v>3549.75</v>
      </c>
      <c r="G18" s="12">
        <v>20115.25</v>
      </c>
      <c r="H18" s="22">
        <v>2366.5</v>
      </c>
      <c r="I18" s="54" t="s">
        <v>612</v>
      </c>
      <c r="J18" s="78">
        <v>10</v>
      </c>
      <c r="K18" s="77">
        <v>2366.5</v>
      </c>
      <c r="L18" s="13"/>
    </row>
    <row r="19" spans="1:12">
      <c r="A19" s="9" t="s">
        <v>626</v>
      </c>
      <c r="B19" s="54" t="s">
        <v>22</v>
      </c>
      <c r="C19" s="79">
        <v>42369</v>
      </c>
      <c r="D19" s="12">
        <v>13123.2</v>
      </c>
      <c r="E19" s="12">
        <v>13123.2</v>
      </c>
      <c r="F19" s="12">
        <v>1968.48</v>
      </c>
      <c r="G19" s="12">
        <v>11154.72</v>
      </c>
      <c r="H19" s="22">
        <v>1312.32</v>
      </c>
      <c r="I19" s="54" t="s">
        <v>612</v>
      </c>
      <c r="J19" s="78">
        <v>10</v>
      </c>
      <c r="K19" s="77">
        <v>1312.32</v>
      </c>
      <c r="L19" s="13"/>
    </row>
    <row r="20" spans="1:12" ht="12.75" thickBot="1">
      <c r="A20" s="9" t="s">
        <v>627</v>
      </c>
      <c r="B20" s="54" t="s">
        <v>22</v>
      </c>
      <c r="C20" s="79">
        <v>42735</v>
      </c>
      <c r="D20" s="12">
        <v>2804.87</v>
      </c>
      <c r="E20" s="12">
        <v>2804.87</v>
      </c>
      <c r="F20" s="12">
        <v>140.24</v>
      </c>
      <c r="G20" s="12">
        <v>2664.63</v>
      </c>
      <c r="H20" s="22">
        <v>140.24</v>
      </c>
      <c r="I20" s="54" t="s">
        <v>612</v>
      </c>
      <c r="J20" s="78">
        <v>10</v>
      </c>
      <c r="K20" s="77">
        <v>140.24</v>
      </c>
      <c r="L20" s="13"/>
    </row>
    <row r="21" spans="1:12" ht="12.75" thickBot="1">
      <c r="A21" s="9" t="s">
        <v>628</v>
      </c>
      <c r="B21" s="54" t="s">
        <v>22</v>
      </c>
      <c r="C21" s="79">
        <v>41639</v>
      </c>
      <c r="D21" s="12">
        <v>5160.74</v>
      </c>
      <c r="E21" s="12">
        <v>5160.74</v>
      </c>
      <c r="F21" s="12">
        <v>5160.74</v>
      </c>
      <c r="G21" s="12">
        <v>0</v>
      </c>
      <c r="H21" s="22">
        <v>944.27</v>
      </c>
      <c r="I21" s="54" t="s">
        <v>629</v>
      </c>
      <c r="J21" s="78">
        <v>10</v>
      </c>
      <c r="K21" s="77">
        <v>944.27</v>
      </c>
      <c r="L21" s="13"/>
    </row>
    <row r="22" spans="1:12" s="18" customFormat="1" ht="25.5" customHeight="1">
      <c r="A22" s="214" t="s">
        <v>23</v>
      </c>
      <c r="B22" s="215"/>
      <c r="C22" s="215"/>
      <c r="D22" s="215"/>
      <c r="E22" s="30"/>
      <c r="F22" s="30"/>
      <c r="G22" s="30"/>
      <c r="H22" s="31">
        <f>SUM(H5:H21)</f>
        <v>50511.039999999994</v>
      </c>
      <c r="I22" s="32" t="s">
        <v>24</v>
      </c>
      <c r="J22" s="52"/>
      <c r="K22" s="73"/>
      <c r="L22" s="17"/>
    </row>
    <row r="23" spans="1:12" ht="26.25" customHeight="1">
      <c r="A23" s="216" t="s">
        <v>30</v>
      </c>
      <c r="B23" s="217"/>
      <c r="C23" s="217"/>
      <c r="D23" s="217"/>
      <c r="E23" s="35"/>
      <c r="F23" s="35"/>
      <c r="G23" s="35"/>
      <c r="H23" s="36"/>
      <c r="I23" s="34"/>
      <c r="J23" s="53"/>
      <c r="K23" s="75">
        <f>SUM(K5:K21)</f>
        <v>50511.039999999994</v>
      </c>
      <c r="L23" s="19" t="s">
        <v>25</v>
      </c>
    </row>
    <row r="24" spans="1:12" ht="16.5">
      <c r="A24" s="48" t="s">
        <v>28</v>
      </c>
      <c r="B24" s="10"/>
      <c r="C24" s="11"/>
      <c r="D24" s="12"/>
      <c r="E24" s="12"/>
      <c r="F24" s="12"/>
      <c r="G24" s="12"/>
      <c r="H24" s="81"/>
      <c r="I24" s="10"/>
      <c r="J24" s="54"/>
      <c r="K24" s="74"/>
      <c r="L24" s="13"/>
    </row>
    <row r="25" spans="1:12" ht="30" customHeight="1" thickBot="1">
      <c r="A25" s="218" t="s">
        <v>29</v>
      </c>
      <c r="B25" s="219"/>
      <c r="C25" s="219"/>
      <c r="D25" s="219"/>
      <c r="E25" s="80">
        <v>32000</v>
      </c>
      <c r="F25" s="132" t="s">
        <v>564</v>
      </c>
      <c r="G25" s="38"/>
      <c r="H25" s="82"/>
      <c r="I25" s="14"/>
      <c r="J25" s="57">
        <v>10</v>
      </c>
      <c r="K25" s="26">
        <f>(E25/J25)/2</f>
        <v>1600</v>
      </c>
      <c r="L25" s="39" t="s">
        <v>33</v>
      </c>
    </row>
    <row r="26" spans="1:12" ht="24.75" customHeight="1" thickBot="1">
      <c r="A26" s="29" t="s">
        <v>31</v>
      </c>
      <c r="B26" s="14"/>
      <c r="C26" s="15"/>
      <c r="D26" s="16"/>
      <c r="E26" s="16"/>
      <c r="F26" s="16"/>
      <c r="G26" s="16"/>
      <c r="H26" s="83">
        <f>SUM(H22:H25)</f>
        <v>50511.039999999994</v>
      </c>
      <c r="I26" s="14"/>
      <c r="J26" s="55"/>
      <c r="K26" s="84">
        <f>SUM(K22:K25)</f>
        <v>52111.039999999994</v>
      </c>
      <c r="L26" s="131" t="s">
        <v>565</v>
      </c>
    </row>
    <row r="27" spans="1:12">
      <c r="A27" t="s">
        <v>26</v>
      </c>
      <c r="J27" s="50"/>
    </row>
    <row r="28" spans="1:12">
      <c r="A28" t="s">
        <v>27</v>
      </c>
      <c r="J28" s="50"/>
    </row>
    <row r="29" spans="1:12">
      <c r="J29" s="50"/>
    </row>
    <row r="30" spans="1:12" ht="33" customHeight="1">
      <c r="A30" s="220" t="s">
        <v>116</v>
      </c>
      <c r="B30" s="220"/>
      <c r="C30" s="220"/>
      <c r="D30" s="220"/>
      <c r="E30" s="220"/>
      <c r="F30" s="220"/>
      <c r="G30" s="220"/>
      <c r="H30" s="220"/>
      <c r="I30" s="220"/>
      <c r="J30" s="220"/>
      <c r="K30" s="220"/>
    </row>
  </sheetData>
  <mergeCells count="14">
    <mergeCell ref="A22:D22"/>
    <mergeCell ref="A23:D23"/>
    <mergeCell ref="A25:D25"/>
    <mergeCell ref="A30:K30"/>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orientation="landscape" verticalDpi="0" r:id="rId1"/>
  <ignoredErrors>
    <ignoredError sqref="A4:K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1"/>
  <sheetViews>
    <sheetView showGridLines="0" workbookViewId="0">
      <selection activeCell="C15" sqref="C15"/>
    </sheetView>
  </sheetViews>
  <sheetFormatPr defaultRowHeight="12"/>
  <cols>
    <col min="1" max="1" width="32.5"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4.83203125" customWidth="1"/>
    <col min="9" max="9" width="8.1640625" bestFit="1" customWidth="1"/>
    <col min="10" max="10" width="9.1640625" bestFit="1" customWidth="1"/>
    <col min="11" max="11" width="16" customWidth="1"/>
    <col min="12" max="12" width="4.83203125" bestFit="1" customWidth="1"/>
  </cols>
  <sheetData>
    <row r="1" spans="1:12" ht="17.25" thickBot="1">
      <c r="A1" s="221" t="s">
        <v>630</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121" t="s">
        <v>631</v>
      </c>
      <c r="B5" s="122" t="s">
        <v>22</v>
      </c>
      <c r="C5" s="123">
        <v>41639</v>
      </c>
      <c r="D5" s="124">
        <v>38312.699999999997</v>
      </c>
      <c r="E5" s="124">
        <v>38312.699999999997</v>
      </c>
      <c r="F5" s="124">
        <v>22849.57</v>
      </c>
      <c r="G5" s="124">
        <v>15463.13</v>
      </c>
      <c r="H5" s="101">
        <v>4431.87</v>
      </c>
      <c r="I5" s="122" t="s">
        <v>632</v>
      </c>
      <c r="J5" s="125">
        <v>20</v>
      </c>
      <c r="K5" s="115">
        <v>4431.87</v>
      </c>
      <c r="L5" s="13"/>
    </row>
    <row r="6" spans="1:12">
      <c r="A6" s="9" t="s">
        <v>633</v>
      </c>
      <c r="B6" s="54" t="s">
        <v>22</v>
      </c>
      <c r="C6" s="79">
        <v>41639</v>
      </c>
      <c r="D6" s="12">
        <v>8922.27</v>
      </c>
      <c r="E6" s="12">
        <v>8922.27</v>
      </c>
      <c r="F6" s="12">
        <v>4760.57</v>
      </c>
      <c r="G6" s="12">
        <v>4161.7</v>
      </c>
      <c r="H6" s="22">
        <v>927.64</v>
      </c>
      <c r="I6" s="54" t="s">
        <v>632</v>
      </c>
      <c r="J6" s="78">
        <v>20</v>
      </c>
      <c r="K6" s="49">
        <v>927.64</v>
      </c>
      <c r="L6" s="13"/>
    </row>
    <row r="7" spans="1:12">
      <c r="A7" s="9" t="s">
        <v>634</v>
      </c>
      <c r="B7" s="54" t="s">
        <v>22</v>
      </c>
      <c r="C7" s="79">
        <v>41639</v>
      </c>
      <c r="D7" s="12">
        <v>59903.57</v>
      </c>
      <c r="E7" s="12">
        <v>59903.57</v>
      </c>
      <c r="F7" s="12">
        <v>28907.38</v>
      </c>
      <c r="G7" s="12">
        <v>30996.19</v>
      </c>
      <c r="H7" s="22">
        <v>5652.52</v>
      </c>
      <c r="I7" s="54" t="s">
        <v>632</v>
      </c>
      <c r="J7" s="78">
        <v>20</v>
      </c>
      <c r="K7" s="49">
        <v>5652.52</v>
      </c>
      <c r="L7" s="13"/>
    </row>
    <row r="8" spans="1:12">
      <c r="A8" s="9" t="s">
        <v>635</v>
      </c>
      <c r="B8" s="54" t="s">
        <v>22</v>
      </c>
      <c r="C8" s="79">
        <v>41639</v>
      </c>
      <c r="D8" s="12">
        <v>43984.08</v>
      </c>
      <c r="E8" s="12">
        <v>43984.08</v>
      </c>
      <c r="F8" s="12">
        <v>19370.150000000001</v>
      </c>
      <c r="G8" s="12">
        <v>24613.93</v>
      </c>
      <c r="H8" s="22">
        <v>3797.93</v>
      </c>
      <c r="I8" s="54" t="s">
        <v>632</v>
      </c>
      <c r="J8" s="78">
        <v>20</v>
      </c>
      <c r="K8" s="49">
        <v>3797.93</v>
      </c>
      <c r="L8" s="13"/>
    </row>
    <row r="9" spans="1:12">
      <c r="A9" s="9" t="s">
        <v>636</v>
      </c>
      <c r="B9" s="54" t="s">
        <v>22</v>
      </c>
      <c r="C9" s="79">
        <v>41639</v>
      </c>
      <c r="D9" s="12">
        <v>25936.53</v>
      </c>
      <c r="E9" s="12">
        <v>25936.53</v>
      </c>
      <c r="F9" s="12">
        <v>10501.34</v>
      </c>
      <c r="G9" s="12">
        <v>15435.19</v>
      </c>
      <c r="H9" s="22">
        <v>2063.29</v>
      </c>
      <c r="I9" s="54" t="s">
        <v>632</v>
      </c>
      <c r="J9" s="78">
        <v>20</v>
      </c>
      <c r="K9" s="49">
        <v>2063.29</v>
      </c>
      <c r="L9" s="13"/>
    </row>
    <row r="10" spans="1:12">
      <c r="A10" s="9" t="s">
        <v>637</v>
      </c>
      <c r="B10" s="54" t="s">
        <v>22</v>
      </c>
      <c r="C10" s="79">
        <v>41639</v>
      </c>
      <c r="D10" s="12">
        <v>60658.77</v>
      </c>
      <c r="E10" s="12">
        <v>60658.77</v>
      </c>
      <c r="F10" s="12">
        <v>21151.200000000001</v>
      </c>
      <c r="G10" s="12">
        <v>39507.57</v>
      </c>
      <c r="H10" s="22">
        <v>4169.4799999999996</v>
      </c>
      <c r="I10" s="54" t="s">
        <v>632</v>
      </c>
      <c r="J10" s="78">
        <v>20</v>
      </c>
      <c r="K10" s="49">
        <v>4169.4799999999996</v>
      </c>
      <c r="L10" s="13"/>
    </row>
    <row r="11" spans="1:12">
      <c r="A11" s="9" t="s">
        <v>638</v>
      </c>
      <c r="B11" s="54" t="s">
        <v>22</v>
      </c>
      <c r="C11" s="79">
        <v>41639</v>
      </c>
      <c r="D11" s="12">
        <v>37204.06</v>
      </c>
      <c r="E11" s="12">
        <v>37204.06</v>
      </c>
      <c r="F11" s="12">
        <v>12130.12</v>
      </c>
      <c r="G11" s="12">
        <v>25073.94</v>
      </c>
      <c r="H11" s="22">
        <v>2394.2199999999998</v>
      </c>
      <c r="I11" s="54" t="s">
        <v>632</v>
      </c>
      <c r="J11" s="78">
        <v>20</v>
      </c>
      <c r="K11" s="49">
        <v>2394.2199999999998</v>
      </c>
      <c r="L11" s="13"/>
    </row>
    <row r="12" spans="1:12">
      <c r="A12" s="9" t="s">
        <v>639</v>
      </c>
      <c r="B12" s="54" t="s">
        <v>22</v>
      </c>
      <c r="C12" s="79">
        <v>41639</v>
      </c>
      <c r="D12" s="12">
        <v>13025.88</v>
      </c>
      <c r="E12" s="12">
        <v>13025.88</v>
      </c>
      <c r="F12" s="12">
        <v>3987.41</v>
      </c>
      <c r="G12" s="12">
        <v>9038.4699999999993</v>
      </c>
      <c r="H12" s="22">
        <v>787.83</v>
      </c>
      <c r="I12" s="54" t="s">
        <v>632</v>
      </c>
      <c r="J12" s="78">
        <v>20</v>
      </c>
      <c r="K12" s="49">
        <v>787.83</v>
      </c>
      <c r="L12" s="13"/>
    </row>
    <row r="13" spans="1:12">
      <c r="A13" s="9" t="s">
        <v>640</v>
      </c>
      <c r="B13" s="54" t="s">
        <v>22</v>
      </c>
      <c r="C13" s="79">
        <v>41639</v>
      </c>
      <c r="D13" s="12">
        <v>84877.1</v>
      </c>
      <c r="E13" s="12">
        <v>84877.1</v>
      </c>
      <c r="F13" s="12">
        <v>24487.51</v>
      </c>
      <c r="G13" s="12">
        <v>60389.59</v>
      </c>
      <c r="H13" s="22">
        <v>4842.8100000000004</v>
      </c>
      <c r="I13" s="54" t="s">
        <v>632</v>
      </c>
      <c r="J13" s="78">
        <v>20</v>
      </c>
      <c r="K13" s="49">
        <v>4842.8100000000004</v>
      </c>
      <c r="L13" s="13"/>
    </row>
    <row r="14" spans="1:12">
      <c r="A14" s="9" t="s">
        <v>641</v>
      </c>
      <c r="B14" s="54" t="s">
        <v>22</v>
      </c>
      <c r="C14" s="79">
        <v>41639</v>
      </c>
      <c r="D14" s="12">
        <v>44902.99</v>
      </c>
      <c r="E14" s="12">
        <v>44902.99</v>
      </c>
      <c r="F14" s="12">
        <v>12249.88</v>
      </c>
      <c r="G14" s="12">
        <v>32653.11</v>
      </c>
      <c r="H14" s="22">
        <v>2424.64</v>
      </c>
      <c r="I14" s="54" t="s">
        <v>632</v>
      </c>
      <c r="J14" s="78">
        <v>20</v>
      </c>
      <c r="K14" s="49">
        <v>2424.64</v>
      </c>
      <c r="L14" s="13"/>
    </row>
    <row r="15" spans="1:12">
      <c r="A15" s="9" t="s">
        <v>642</v>
      </c>
      <c r="B15" s="54" t="s">
        <v>22</v>
      </c>
      <c r="C15" s="79">
        <v>41639</v>
      </c>
      <c r="D15" s="12">
        <v>149379.95000000001</v>
      </c>
      <c r="E15" s="12">
        <v>149379.95000000001</v>
      </c>
      <c r="F15" s="12">
        <v>40207.43</v>
      </c>
      <c r="G15" s="12">
        <v>109172.52</v>
      </c>
      <c r="H15" s="22">
        <v>7547.63</v>
      </c>
      <c r="I15" s="54" t="s">
        <v>632</v>
      </c>
      <c r="J15" s="78">
        <v>20</v>
      </c>
      <c r="K15" s="49">
        <v>7547.63</v>
      </c>
      <c r="L15" s="13"/>
    </row>
    <row r="16" spans="1:12">
      <c r="A16" s="9" t="s">
        <v>643</v>
      </c>
      <c r="B16" s="54" t="s">
        <v>22</v>
      </c>
      <c r="C16" s="79">
        <v>41639</v>
      </c>
      <c r="D16" s="12">
        <v>95157.32</v>
      </c>
      <c r="E16" s="12">
        <v>95157.32</v>
      </c>
      <c r="F16" s="12">
        <v>23315.24</v>
      </c>
      <c r="G16" s="12">
        <v>71842.080000000002</v>
      </c>
      <c r="H16" s="22">
        <v>4645.62</v>
      </c>
      <c r="I16" s="54" t="s">
        <v>632</v>
      </c>
      <c r="J16" s="78">
        <v>20</v>
      </c>
      <c r="K16" s="49">
        <v>4645.62</v>
      </c>
      <c r="L16" s="13"/>
    </row>
    <row r="17" spans="1:12">
      <c r="A17" s="9" t="s">
        <v>644</v>
      </c>
      <c r="B17" s="54" t="s">
        <v>22</v>
      </c>
      <c r="C17" s="79">
        <v>41639</v>
      </c>
      <c r="D17" s="12">
        <v>31792.61</v>
      </c>
      <c r="E17" s="12">
        <v>31792.61</v>
      </c>
      <c r="F17" s="12">
        <v>6677.1</v>
      </c>
      <c r="G17" s="12">
        <v>25115.51</v>
      </c>
      <c r="H17" s="22">
        <v>1525.69</v>
      </c>
      <c r="I17" s="54" t="s">
        <v>632</v>
      </c>
      <c r="J17" s="78">
        <v>20</v>
      </c>
      <c r="K17" s="49">
        <v>1525.69</v>
      </c>
      <c r="L17" s="13"/>
    </row>
    <row r="18" spans="1:12">
      <c r="A18" s="9" t="s">
        <v>645</v>
      </c>
      <c r="B18" s="54" t="s">
        <v>22</v>
      </c>
      <c r="C18" s="79">
        <v>42004</v>
      </c>
      <c r="D18" s="12">
        <v>2806.23</v>
      </c>
      <c r="E18" s="12">
        <v>2806.23</v>
      </c>
      <c r="F18" s="12">
        <v>351.5</v>
      </c>
      <c r="G18" s="12">
        <v>2454.73</v>
      </c>
      <c r="H18" s="22">
        <v>140.6</v>
      </c>
      <c r="I18" s="54" t="s">
        <v>632</v>
      </c>
      <c r="J18" s="78">
        <v>20</v>
      </c>
      <c r="K18" s="49">
        <v>140.6</v>
      </c>
      <c r="L18" s="13"/>
    </row>
    <row r="19" spans="1:12">
      <c r="A19" s="9" t="s">
        <v>646</v>
      </c>
      <c r="B19" s="54" t="s">
        <v>22</v>
      </c>
      <c r="C19" s="79">
        <v>42369</v>
      </c>
      <c r="D19" s="12">
        <v>3325.8</v>
      </c>
      <c r="E19" s="12">
        <v>3325.8</v>
      </c>
      <c r="F19" s="12">
        <v>249.44</v>
      </c>
      <c r="G19" s="12">
        <v>3076.36</v>
      </c>
      <c r="H19" s="22">
        <v>166.29</v>
      </c>
      <c r="I19" s="54" t="s">
        <v>632</v>
      </c>
      <c r="J19" s="78">
        <v>20</v>
      </c>
      <c r="K19" s="49">
        <v>166.29</v>
      </c>
      <c r="L19" s="13"/>
    </row>
    <row r="20" spans="1:12">
      <c r="A20" s="111" t="s">
        <v>647</v>
      </c>
      <c r="B20" s="108" t="s">
        <v>22</v>
      </c>
      <c r="C20" s="109">
        <v>42735</v>
      </c>
      <c r="D20" s="106">
        <v>15960</v>
      </c>
      <c r="E20" s="106">
        <v>15960</v>
      </c>
      <c r="F20" s="106">
        <v>399</v>
      </c>
      <c r="G20" s="106">
        <v>15561</v>
      </c>
      <c r="H20" s="114">
        <v>399</v>
      </c>
      <c r="I20" s="108" t="s">
        <v>632</v>
      </c>
      <c r="J20" s="110">
        <v>20</v>
      </c>
      <c r="K20" s="116">
        <v>399</v>
      </c>
      <c r="L20" s="112"/>
    </row>
    <row r="21" spans="1:12">
      <c r="A21" s="9" t="s">
        <v>648</v>
      </c>
      <c r="B21" s="54" t="s">
        <v>22</v>
      </c>
      <c r="C21" s="79">
        <v>41639</v>
      </c>
      <c r="D21" s="12">
        <v>64.8</v>
      </c>
      <c r="E21" s="12">
        <v>64.8</v>
      </c>
      <c r="F21" s="12">
        <v>64.8</v>
      </c>
      <c r="G21" s="12">
        <v>0</v>
      </c>
      <c r="H21" s="22">
        <v>0</v>
      </c>
      <c r="I21" s="54" t="s">
        <v>649</v>
      </c>
      <c r="J21" s="78">
        <v>10</v>
      </c>
      <c r="K21" s="49">
        <v>0</v>
      </c>
      <c r="L21" s="13"/>
    </row>
    <row r="22" spans="1:12">
      <c r="A22" s="9" t="s">
        <v>650</v>
      </c>
      <c r="B22" s="54" t="s">
        <v>22</v>
      </c>
      <c r="C22" s="79">
        <v>41639</v>
      </c>
      <c r="D22" s="12">
        <v>7135.6</v>
      </c>
      <c r="E22" s="12">
        <v>7135.6</v>
      </c>
      <c r="F22" s="12">
        <v>7135.6</v>
      </c>
      <c r="G22" s="12">
        <v>0</v>
      </c>
      <c r="H22" s="22">
        <v>0</v>
      </c>
      <c r="I22" s="54" t="s">
        <v>649</v>
      </c>
      <c r="J22" s="78">
        <v>10</v>
      </c>
      <c r="K22" s="49">
        <v>0</v>
      </c>
      <c r="L22" s="13"/>
    </row>
    <row r="23" spans="1:12">
      <c r="A23" s="9" t="s">
        <v>651</v>
      </c>
      <c r="B23" s="54" t="s">
        <v>22</v>
      </c>
      <c r="C23" s="79">
        <v>41639</v>
      </c>
      <c r="D23" s="12">
        <v>1248.75</v>
      </c>
      <c r="E23" s="12">
        <v>1248.75</v>
      </c>
      <c r="F23" s="12">
        <v>1248.75</v>
      </c>
      <c r="G23" s="12">
        <v>0</v>
      </c>
      <c r="H23" s="22">
        <v>0</v>
      </c>
      <c r="I23" s="54" t="s">
        <v>649</v>
      </c>
      <c r="J23" s="78">
        <v>10</v>
      </c>
      <c r="K23" s="49">
        <v>0</v>
      </c>
      <c r="L23" s="13"/>
    </row>
    <row r="24" spans="1:12">
      <c r="A24" s="9" t="s">
        <v>652</v>
      </c>
      <c r="B24" s="54" t="s">
        <v>22</v>
      </c>
      <c r="C24" s="79">
        <v>41639</v>
      </c>
      <c r="D24" s="12">
        <v>4741.1400000000003</v>
      </c>
      <c r="E24" s="12">
        <v>4741.1400000000003</v>
      </c>
      <c r="F24" s="12">
        <v>4741.1400000000003</v>
      </c>
      <c r="G24" s="12">
        <v>0</v>
      </c>
      <c r="H24" s="22">
        <v>898.65</v>
      </c>
      <c r="I24" s="54" t="s">
        <v>649</v>
      </c>
      <c r="J24" s="78">
        <v>10</v>
      </c>
      <c r="K24" s="49">
        <v>898.65</v>
      </c>
      <c r="L24" s="13"/>
    </row>
    <row r="25" spans="1:12">
      <c r="A25" s="9" t="s">
        <v>653</v>
      </c>
      <c r="B25" s="54" t="s">
        <v>22</v>
      </c>
      <c r="C25" s="79">
        <v>41639</v>
      </c>
      <c r="D25" s="12">
        <v>299.93</v>
      </c>
      <c r="E25" s="12">
        <v>299.93</v>
      </c>
      <c r="F25" s="12">
        <v>274.42</v>
      </c>
      <c r="G25" s="12">
        <v>25.51</v>
      </c>
      <c r="H25" s="22">
        <v>51.57</v>
      </c>
      <c r="I25" s="54" t="s">
        <v>649</v>
      </c>
      <c r="J25" s="78">
        <v>10</v>
      </c>
      <c r="K25" s="49">
        <v>51.57</v>
      </c>
      <c r="L25" s="13"/>
    </row>
    <row r="26" spans="1:12">
      <c r="A26" s="9" t="s">
        <v>654</v>
      </c>
      <c r="B26" s="54" t="s">
        <v>22</v>
      </c>
      <c r="C26" s="79">
        <v>41639</v>
      </c>
      <c r="D26" s="12">
        <v>2357.08</v>
      </c>
      <c r="E26" s="12">
        <v>2357.08</v>
      </c>
      <c r="F26" s="12">
        <v>1730.05</v>
      </c>
      <c r="G26" s="12">
        <v>627.03</v>
      </c>
      <c r="H26" s="22">
        <v>420.31</v>
      </c>
      <c r="I26" s="54" t="s">
        <v>649</v>
      </c>
      <c r="J26" s="78">
        <v>10</v>
      </c>
      <c r="K26" s="49">
        <v>420.31</v>
      </c>
      <c r="L26" s="13"/>
    </row>
    <row r="27" spans="1:12" ht="12.75" thickBot="1">
      <c r="A27" s="9" t="s">
        <v>655</v>
      </c>
      <c r="B27" s="54" t="s">
        <v>22</v>
      </c>
      <c r="C27" s="79">
        <v>42369</v>
      </c>
      <c r="D27" s="12">
        <v>4493</v>
      </c>
      <c r="E27" s="12">
        <v>4493</v>
      </c>
      <c r="F27" s="12">
        <v>673.95</v>
      </c>
      <c r="G27" s="12">
        <v>3819.05</v>
      </c>
      <c r="H27" s="22">
        <v>449.3</v>
      </c>
      <c r="I27" s="54" t="s">
        <v>649</v>
      </c>
      <c r="J27" s="78">
        <v>10</v>
      </c>
      <c r="K27" s="49">
        <v>449.3</v>
      </c>
      <c r="L27" s="13"/>
    </row>
    <row r="28" spans="1:12" ht="27" customHeight="1">
      <c r="A28" s="214" t="s">
        <v>23</v>
      </c>
      <c r="B28" s="215"/>
      <c r="C28" s="215"/>
      <c r="D28" s="215"/>
      <c r="E28" s="30"/>
      <c r="F28" s="30"/>
      <c r="G28" s="30"/>
      <c r="H28" s="31">
        <f>SUM(H5:H27)</f>
        <v>47736.890000000007</v>
      </c>
      <c r="I28" s="32" t="s">
        <v>24</v>
      </c>
      <c r="J28" s="52"/>
      <c r="K28" s="73"/>
      <c r="L28" s="17"/>
    </row>
    <row r="29" spans="1:12" ht="31.5" customHeight="1">
      <c r="A29" s="216" t="s">
        <v>30</v>
      </c>
      <c r="B29" s="217"/>
      <c r="C29" s="217"/>
      <c r="D29" s="217"/>
      <c r="E29" s="35"/>
      <c r="F29" s="35"/>
      <c r="G29" s="35"/>
      <c r="H29" s="36"/>
      <c r="I29" s="34"/>
      <c r="J29" s="53"/>
      <c r="K29" s="75">
        <f>SUM(K5:K27)</f>
        <v>47736.890000000007</v>
      </c>
      <c r="L29" s="19" t="s">
        <v>25</v>
      </c>
    </row>
    <row r="30" spans="1:12" ht="16.5">
      <c r="A30" s="48" t="s">
        <v>28</v>
      </c>
      <c r="B30" s="10"/>
      <c r="C30" s="11"/>
      <c r="D30" s="12"/>
      <c r="E30" s="12"/>
      <c r="F30" s="12"/>
      <c r="G30" s="12"/>
      <c r="H30" s="81"/>
      <c r="I30" s="10"/>
      <c r="J30" s="54"/>
      <c r="K30" s="74"/>
      <c r="L30" s="13"/>
    </row>
    <row r="31" spans="1:12" ht="28.5" customHeight="1" thickBot="1">
      <c r="A31" s="218" t="s">
        <v>737</v>
      </c>
      <c r="B31" s="219"/>
      <c r="C31" s="219"/>
      <c r="D31" s="219"/>
      <c r="E31" s="80">
        <v>86579</v>
      </c>
      <c r="F31" s="132" t="s">
        <v>564</v>
      </c>
      <c r="G31" s="38"/>
      <c r="H31" s="82"/>
      <c r="I31" s="14"/>
      <c r="J31" s="57">
        <v>20</v>
      </c>
      <c r="K31" s="26">
        <f>(E31/J31)/2</f>
        <v>2164.4749999999999</v>
      </c>
      <c r="L31" s="39" t="s">
        <v>33</v>
      </c>
    </row>
    <row r="32" spans="1:12" ht="26.25" customHeight="1" thickBot="1">
      <c r="A32" s="29" t="s">
        <v>31</v>
      </c>
      <c r="B32" s="14"/>
      <c r="C32" s="15"/>
      <c r="D32" s="16"/>
      <c r="E32" s="16"/>
      <c r="F32" s="16"/>
      <c r="G32" s="16"/>
      <c r="H32" s="83">
        <f>SUM(H28:H31)</f>
        <v>47736.890000000007</v>
      </c>
      <c r="I32" s="14"/>
      <c r="J32" s="55"/>
      <c r="K32" s="84">
        <f>SUM(K28:K31)</f>
        <v>49901.365000000005</v>
      </c>
      <c r="L32" s="131" t="s">
        <v>565</v>
      </c>
    </row>
    <row r="33" spans="1:11">
      <c r="A33" t="s">
        <v>26</v>
      </c>
      <c r="J33" s="50"/>
    </row>
    <row r="34" spans="1:11">
      <c r="A34" t="s">
        <v>27</v>
      </c>
      <c r="J34" s="50"/>
    </row>
    <row r="35" spans="1:11">
      <c r="J35" s="50"/>
    </row>
    <row r="36" spans="1:11" ht="37.5" customHeight="1">
      <c r="A36" s="220" t="s">
        <v>116</v>
      </c>
      <c r="B36" s="220"/>
      <c r="C36" s="220"/>
      <c r="D36" s="220"/>
      <c r="E36" s="220"/>
      <c r="F36" s="220"/>
      <c r="G36" s="220"/>
      <c r="H36" s="220"/>
      <c r="I36" s="220"/>
      <c r="J36" s="220"/>
      <c r="K36" s="220"/>
    </row>
    <row r="37" spans="1:11">
      <c r="C37" s="100"/>
      <c r="D37" s="40"/>
      <c r="E37" s="40"/>
      <c r="F37" s="40"/>
      <c r="G37" s="40"/>
      <c r="H37" s="40"/>
      <c r="J37" s="104"/>
      <c r="K37" s="105"/>
    </row>
    <row r="38" spans="1:11">
      <c r="C38" s="100"/>
      <c r="D38" s="40"/>
      <c r="E38" s="40"/>
      <c r="F38" s="40"/>
      <c r="G38" s="40"/>
      <c r="H38" s="40"/>
      <c r="J38" s="104"/>
      <c r="K38" s="105"/>
    </row>
    <row r="51" spans="1:12" s="18" customFormat="1" ht="25.5" customHeight="1">
      <c r="A51"/>
      <c r="B51"/>
      <c r="C51"/>
      <c r="D51"/>
      <c r="E51"/>
      <c r="F51"/>
      <c r="G51"/>
      <c r="H51"/>
      <c r="I51"/>
      <c r="J51"/>
      <c r="K51"/>
      <c r="L51"/>
    </row>
    <row r="52" spans="1:12" ht="26.25" customHeight="1"/>
    <row r="54" spans="1:12" ht="25.5" customHeight="1"/>
    <row r="55" spans="1:12" ht="25.5" customHeight="1"/>
    <row r="56" spans="1:12" ht="24.75" customHeight="1"/>
    <row r="57" spans="1:12" ht="24.75" customHeight="1"/>
    <row r="61" spans="1:12" ht="33" customHeight="1"/>
  </sheetData>
  <mergeCells count="14">
    <mergeCell ref="A28:D28"/>
    <mergeCell ref="A29:D29"/>
    <mergeCell ref="A31:D31"/>
    <mergeCell ref="A36:K36"/>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scale="86" orientation="landscape" verticalDpi="0" r:id="rId1"/>
  <ignoredErrors>
    <ignoredError sqref="A4:K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pageSetUpPr fitToPage="1"/>
  </sheetPr>
  <dimension ref="A1:L93"/>
  <sheetViews>
    <sheetView showGridLines="0" topLeftCell="A28" workbookViewId="0">
      <selection activeCell="P82" sqref="P82"/>
    </sheetView>
  </sheetViews>
  <sheetFormatPr defaultRowHeight="12"/>
  <cols>
    <col min="1" max="1" width="32.33203125" bestFit="1" customWidth="1"/>
    <col min="2" max="2" width="6.83203125" customWidth="1"/>
    <col min="3" max="3" width="10.83203125" bestFit="1" customWidth="1"/>
    <col min="4" max="5" width="13" bestFit="1" customWidth="1"/>
    <col min="6" max="6" width="13.1640625" customWidth="1"/>
    <col min="7" max="7" width="13" bestFit="1" customWidth="1"/>
    <col min="8" max="8" width="17.6640625" customWidth="1"/>
    <col min="9" max="9" width="8.1640625" bestFit="1" customWidth="1"/>
    <col min="10" max="10" width="7.5" customWidth="1"/>
    <col min="11" max="11" width="18.1640625" customWidth="1"/>
    <col min="12" max="12" width="4.83203125" bestFit="1" customWidth="1"/>
  </cols>
  <sheetData>
    <row r="1" spans="1:12" ht="17.25" thickBot="1">
      <c r="A1" s="221" t="s">
        <v>738</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c r="A5" s="9" t="s">
        <v>656</v>
      </c>
      <c r="B5" s="54" t="s">
        <v>22</v>
      </c>
      <c r="C5" s="79">
        <v>41639</v>
      </c>
      <c r="D5" s="12">
        <v>10833.33</v>
      </c>
      <c r="E5" s="12">
        <v>10833.33</v>
      </c>
      <c r="F5" s="12">
        <v>5948.58</v>
      </c>
      <c r="G5" s="12">
        <v>4884.75</v>
      </c>
      <c r="H5" s="22">
        <v>1088.8</v>
      </c>
      <c r="I5" s="54" t="s">
        <v>657</v>
      </c>
      <c r="J5" s="78"/>
      <c r="K5" s="77">
        <v>1088.8</v>
      </c>
      <c r="L5" s="13"/>
    </row>
    <row r="6" spans="1:12">
      <c r="A6" s="9" t="s">
        <v>658</v>
      </c>
      <c r="B6" s="54" t="s">
        <v>22</v>
      </c>
      <c r="C6" s="79">
        <v>41639</v>
      </c>
      <c r="D6" s="12">
        <v>9584.02</v>
      </c>
      <c r="E6" s="12">
        <v>9584.02</v>
      </c>
      <c r="F6" s="12">
        <v>4774.1000000000004</v>
      </c>
      <c r="G6" s="12">
        <v>4809.92</v>
      </c>
      <c r="H6" s="22">
        <v>877.14</v>
      </c>
      <c r="I6" s="54" t="s">
        <v>657</v>
      </c>
      <c r="J6" s="78"/>
      <c r="K6" s="77">
        <v>877.14</v>
      </c>
      <c r="L6" s="13"/>
    </row>
    <row r="7" spans="1:12">
      <c r="A7" s="9" t="s">
        <v>659</v>
      </c>
      <c r="B7" s="54" t="s">
        <v>22</v>
      </c>
      <c r="C7" s="79">
        <v>41639</v>
      </c>
      <c r="D7" s="12">
        <v>20687.900000000001</v>
      </c>
      <c r="E7" s="12">
        <v>20687.900000000001</v>
      </c>
      <c r="F7" s="12">
        <v>9428.24</v>
      </c>
      <c r="G7" s="12">
        <v>11259.66</v>
      </c>
      <c r="H7" s="22">
        <v>1737.37</v>
      </c>
      <c r="I7" s="54" t="s">
        <v>657</v>
      </c>
      <c r="J7" s="78"/>
      <c r="K7" s="77">
        <v>1737.37</v>
      </c>
      <c r="L7" s="13"/>
    </row>
    <row r="8" spans="1:12">
      <c r="A8" s="9" t="s">
        <v>660</v>
      </c>
      <c r="B8" s="54" t="s">
        <v>22</v>
      </c>
      <c r="C8" s="79">
        <v>41639</v>
      </c>
      <c r="D8" s="12">
        <v>20717.009999999998</v>
      </c>
      <c r="E8" s="12">
        <v>20717.009999999998</v>
      </c>
      <c r="F8" s="12">
        <v>8698.67</v>
      </c>
      <c r="G8" s="12">
        <v>12018.34</v>
      </c>
      <c r="H8" s="22">
        <v>1606.54</v>
      </c>
      <c r="I8" s="54" t="s">
        <v>657</v>
      </c>
      <c r="J8" s="78"/>
      <c r="K8" s="77">
        <v>1606.54</v>
      </c>
      <c r="L8" s="13"/>
    </row>
    <row r="9" spans="1:12">
      <c r="A9" s="9" t="s">
        <v>661</v>
      </c>
      <c r="B9" s="54" t="s">
        <v>22</v>
      </c>
      <c r="C9" s="79">
        <v>41639</v>
      </c>
      <c r="D9" s="12">
        <v>32343.01</v>
      </c>
      <c r="E9" s="12">
        <v>32343.01</v>
      </c>
      <c r="F9" s="12">
        <v>12590.36</v>
      </c>
      <c r="G9" s="12">
        <v>19752.650000000001</v>
      </c>
      <c r="H9" s="22">
        <v>2329.83</v>
      </c>
      <c r="I9" s="54" t="s">
        <v>657</v>
      </c>
      <c r="J9" s="78"/>
      <c r="K9" s="77">
        <v>2329.83</v>
      </c>
      <c r="L9" s="13"/>
    </row>
    <row r="10" spans="1:12">
      <c r="A10" s="9" t="s">
        <v>662</v>
      </c>
      <c r="B10" s="54" t="s">
        <v>22</v>
      </c>
      <c r="C10" s="79">
        <v>41639</v>
      </c>
      <c r="D10" s="12">
        <v>17781.060000000001</v>
      </c>
      <c r="E10" s="12">
        <v>17781.060000000001</v>
      </c>
      <c r="F10" s="12">
        <v>6451.12</v>
      </c>
      <c r="G10" s="12">
        <v>11329.94</v>
      </c>
      <c r="H10" s="22">
        <v>1195.72</v>
      </c>
      <c r="I10" s="54" t="s">
        <v>657</v>
      </c>
      <c r="J10" s="78"/>
      <c r="K10" s="77">
        <v>1195.72</v>
      </c>
      <c r="L10" s="13"/>
    </row>
    <row r="11" spans="1:12">
      <c r="A11" s="9" t="s">
        <v>663</v>
      </c>
      <c r="B11" s="54" t="s">
        <v>22</v>
      </c>
      <c r="C11" s="79">
        <v>41639</v>
      </c>
      <c r="D11" s="12">
        <v>15353.36</v>
      </c>
      <c r="E11" s="12">
        <v>15353.36</v>
      </c>
      <c r="F11" s="12">
        <v>5215.5</v>
      </c>
      <c r="G11" s="12">
        <v>10137.86</v>
      </c>
      <c r="H11" s="22">
        <v>968.03</v>
      </c>
      <c r="I11" s="54" t="s">
        <v>657</v>
      </c>
      <c r="J11" s="78"/>
      <c r="K11" s="77">
        <v>968.03</v>
      </c>
      <c r="L11" s="13"/>
    </row>
    <row r="12" spans="1:12">
      <c r="A12" s="9" t="s">
        <v>664</v>
      </c>
      <c r="B12" s="54" t="s">
        <v>22</v>
      </c>
      <c r="C12" s="79">
        <v>41639</v>
      </c>
      <c r="D12" s="12">
        <v>12631.39</v>
      </c>
      <c r="E12" s="12">
        <v>12631.39</v>
      </c>
      <c r="F12" s="12">
        <v>4033.33</v>
      </c>
      <c r="G12" s="12">
        <v>8598.06</v>
      </c>
      <c r="H12" s="22">
        <v>749.44</v>
      </c>
      <c r="I12" s="54" t="s">
        <v>657</v>
      </c>
      <c r="J12" s="78"/>
      <c r="K12" s="77">
        <v>749.44</v>
      </c>
      <c r="L12" s="13"/>
    </row>
    <row r="13" spans="1:12">
      <c r="A13" s="9" t="s">
        <v>665</v>
      </c>
      <c r="B13" s="54" t="s">
        <v>22</v>
      </c>
      <c r="C13" s="79">
        <v>41639</v>
      </c>
      <c r="D13" s="12">
        <v>30332.79</v>
      </c>
      <c r="E13" s="12">
        <v>30332.79</v>
      </c>
      <c r="F13" s="12">
        <v>9137.89</v>
      </c>
      <c r="G13" s="12">
        <v>21194.9</v>
      </c>
      <c r="H13" s="22">
        <v>1699.68</v>
      </c>
      <c r="I13" s="54" t="s">
        <v>657</v>
      </c>
      <c r="J13" s="78"/>
      <c r="K13" s="77">
        <v>1699.68</v>
      </c>
      <c r="L13" s="13"/>
    </row>
    <row r="14" spans="1:12">
      <c r="A14" s="9" t="s">
        <v>666</v>
      </c>
      <c r="B14" s="54" t="s">
        <v>22</v>
      </c>
      <c r="C14" s="79">
        <v>41639</v>
      </c>
      <c r="D14" s="12">
        <v>18101.21</v>
      </c>
      <c r="E14" s="12">
        <v>18101.21</v>
      </c>
      <c r="F14" s="12">
        <v>5161.13</v>
      </c>
      <c r="G14" s="12">
        <v>12940.08</v>
      </c>
      <c r="H14" s="22">
        <v>960.86</v>
      </c>
      <c r="I14" s="54" t="s">
        <v>657</v>
      </c>
      <c r="J14" s="78"/>
      <c r="K14" s="77">
        <v>960.86</v>
      </c>
      <c r="L14" s="13"/>
    </row>
    <row r="15" spans="1:12">
      <c r="A15" s="9" t="s">
        <v>667</v>
      </c>
      <c r="B15" s="54" t="s">
        <v>22</v>
      </c>
      <c r="C15" s="79">
        <v>41639</v>
      </c>
      <c r="D15" s="12">
        <v>45380.83</v>
      </c>
      <c r="E15" s="12">
        <v>45380.83</v>
      </c>
      <c r="F15" s="12">
        <v>9723.86</v>
      </c>
      <c r="G15" s="12">
        <v>35656.97</v>
      </c>
      <c r="H15" s="22">
        <v>2465.14</v>
      </c>
      <c r="I15" s="54" t="s">
        <v>657</v>
      </c>
      <c r="J15" s="78"/>
      <c r="K15" s="77">
        <v>2465.14</v>
      </c>
      <c r="L15" s="13"/>
    </row>
    <row r="16" spans="1:12">
      <c r="A16" s="9" t="s">
        <v>668</v>
      </c>
      <c r="B16" s="54" t="s">
        <v>22</v>
      </c>
      <c r="C16" s="79">
        <v>41639</v>
      </c>
      <c r="D16" s="12">
        <v>48058.66</v>
      </c>
      <c r="E16" s="12">
        <v>48058.66</v>
      </c>
      <c r="F16" s="12">
        <v>11983.11</v>
      </c>
      <c r="G16" s="12">
        <v>36075.550000000003</v>
      </c>
      <c r="H16" s="22">
        <v>2332.8000000000002</v>
      </c>
      <c r="I16" s="54" t="s">
        <v>657</v>
      </c>
      <c r="J16" s="78"/>
      <c r="K16" s="77">
        <v>2332.8000000000002</v>
      </c>
      <c r="L16" s="13"/>
    </row>
    <row r="17" spans="1:12">
      <c r="A17" s="9" t="s">
        <v>669</v>
      </c>
      <c r="B17" s="54" t="s">
        <v>22</v>
      </c>
      <c r="C17" s="79">
        <v>41639</v>
      </c>
      <c r="D17" s="12">
        <v>50167.51</v>
      </c>
      <c r="E17" s="12">
        <v>50167.51</v>
      </c>
      <c r="F17" s="12">
        <v>9441.42</v>
      </c>
      <c r="G17" s="12">
        <v>40726.089999999997</v>
      </c>
      <c r="H17" s="22">
        <v>2473.98</v>
      </c>
      <c r="I17" s="54" t="s">
        <v>657</v>
      </c>
      <c r="J17" s="78"/>
      <c r="K17" s="77">
        <v>2473.98</v>
      </c>
      <c r="L17" s="13"/>
    </row>
    <row r="18" spans="1:12">
      <c r="A18" s="9" t="s">
        <v>670</v>
      </c>
      <c r="B18" s="54" t="s">
        <v>22</v>
      </c>
      <c r="C18" s="79">
        <v>41639</v>
      </c>
      <c r="D18" s="12">
        <v>44364.1</v>
      </c>
      <c r="E18" s="12">
        <v>44364.1</v>
      </c>
      <c r="F18" s="12">
        <v>4091.51</v>
      </c>
      <c r="G18" s="12">
        <v>40272.589999999997</v>
      </c>
      <c r="H18" s="22">
        <v>1169.92</v>
      </c>
      <c r="I18" s="54" t="s">
        <v>657</v>
      </c>
      <c r="J18" s="78"/>
      <c r="K18" s="77">
        <v>1169.92</v>
      </c>
      <c r="L18" s="13"/>
    </row>
    <row r="19" spans="1:12">
      <c r="A19" s="9" t="s">
        <v>671</v>
      </c>
      <c r="B19" s="54" t="s">
        <v>22</v>
      </c>
      <c r="C19" s="79">
        <v>41639</v>
      </c>
      <c r="D19" s="12">
        <v>39015.64</v>
      </c>
      <c r="E19" s="12">
        <v>39015.64</v>
      </c>
      <c r="F19" s="12">
        <v>3505.8</v>
      </c>
      <c r="G19" s="12">
        <v>35509.839999999997</v>
      </c>
      <c r="H19" s="22">
        <v>1002.44</v>
      </c>
      <c r="I19" s="54" t="s">
        <v>657</v>
      </c>
      <c r="J19" s="78"/>
      <c r="K19" s="77">
        <v>1002.44</v>
      </c>
      <c r="L19" s="13"/>
    </row>
    <row r="20" spans="1:12">
      <c r="A20" s="9" t="s">
        <v>672</v>
      </c>
      <c r="B20" s="54" t="s">
        <v>22</v>
      </c>
      <c r="C20" s="79">
        <v>41639</v>
      </c>
      <c r="D20" s="12">
        <v>83813.3</v>
      </c>
      <c r="E20" s="12">
        <v>83813.3</v>
      </c>
      <c r="F20" s="12">
        <v>7342.99</v>
      </c>
      <c r="G20" s="12">
        <v>76470.31</v>
      </c>
      <c r="H20" s="22">
        <v>2099.64</v>
      </c>
      <c r="I20" s="54" t="s">
        <v>657</v>
      </c>
      <c r="J20" s="78"/>
      <c r="K20" s="77">
        <v>2099.64</v>
      </c>
      <c r="L20" s="13"/>
    </row>
    <row r="21" spans="1:12">
      <c r="A21" s="9" t="s">
        <v>673</v>
      </c>
      <c r="B21" s="54" t="s">
        <v>22</v>
      </c>
      <c r="C21" s="79">
        <v>41639</v>
      </c>
      <c r="D21" s="12">
        <v>83598.039999999994</v>
      </c>
      <c r="E21" s="12">
        <v>83598.039999999994</v>
      </c>
      <c r="F21" s="12">
        <v>7145.61</v>
      </c>
      <c r="G21" s="12">
        <v>76452.429999999993</v>
      </c>
      <c r="H21" s="22">
        <v>2043.2</v>
      </c>
      <c r="I21" s="54" t="s">
        <v>657</v>
      </c>
      <c r="J21" s="78"/>
      <c r="K21" s="77">
        <v>2043.2</v>
      </c>
      <c r="L21" s="13"/>
    </row>
    <row r="22" spans="1:12">
      <c r="A22" s="9" t="s">
        <v>674</v>
      </c>
      <c r="B22" s="54" t="s">
        <v>22</v>
      </c>
      <c r="C22" s="79">
        <v>41639</v>
      </c>
      <c r="D22" s="12">
        <v>130078.53</v>
      </c>
      <c r="E22" s="12">
        <v>130078.53</v>
      </c>
      <c r="F22" s="12">
        <v>10854.01</v>
      </c>
      <c r="G22" s="12">
        <v>119224.52</v>
      </c>
      <c r="H22" s="22">
        <v>3103.57</v>
      </c>
      <c r="I22" s="54" t="s">
        <v>657</v>
      </c>
      <c r="J22" s="78"/>
      <c r="K22" s="77">
        <v>3103.57</v>
      </c>
      <c r="L22" s="13"/>
    </row>
    <row r="23" spans="1:12">
      <c r="A23" s="9" t="s">
        <v>675</v>
      </c>
      <c r="B23" s="54" t="s">
        <v>22</v>
      </c>
      <c r="C23" s="79">
        <v>41639</v>
      </c>
      <c r="D23" s="12">
        <v>48053.3</v>
      </c>
      <c r="E23" s="12">
        <v>48053.3</v>
      </c>
      <c r="F23" s="12">
        <v>3916.24</v>
      </c>
      <c r="G23" s="12">
        <v>44137.06</v>
      </c>
      <c r="H23" s="22">
        <v>1119.8</v>
      </c>
      <c r="I23" s="54" t="s">
        <v>657</v>
      </c>
      <c r="J23" s="78"/>
      <c r="K23" s="77">
        <v>1119.8</v>
      </c>
      <c r="L23" s="13"/>
    </row>
    <row r="24" spans="1:12">
      <c r="A24" s="9" t="s">
        <v>676</v>
      </c>
      <c r="B24" s="54" t="s">
        <v>22</v>
      </c>
      <c r="C24" s="79">
        <v>41639</v>
      </c>
      <c r="D24" s="12">
        <v>61428.22</v>
      </c>
      <c r="E24" s="12">
        <v>61428.22</v>
      </c>
      <c r="F24" s="12">
        <v>4892.54</v>
      </c>
      <c r="G24" s="12">
        <v>56535.68</v>
      </c>
      <c r="H24" s="22">
        <v>1398.96</v>
      </c>
      <c r="I24" s="54" t="s">
        <v>657</v>
      </c>
      <c r="J24" s="78"/>
      <c r="K24" s="77">
        <v>1398.96</v>
      </c>
      <c r="L24" s="13"/>
    </row>
    <row r="25" spans="1:12">
      <c r="A25" s="9" t="s">
        <v>677</v>
      </c>
      <c r="B25" s="54" t="s">
        <v>22</v>
      </c>
      <c r="C25" s="79">
        <v>41639</v>
      </c>
      <c r="D25" s="12">
        <v>50433.63</v>
      </c>
      <c r="E25" s="12">
        <v>50433.63</v>
      </c>
      <c r="F25" s="12">
        <v>3927.67</v>
      </c>
      <c r="G25" s="12">
        <v>46505.96</v>
      </c>
      <c r="H25" s="22">
        <v>1123.07</v>
      </c>
      <c r="I25" s="54" t="s">
        <v>657</v>
      </c>
      <c r="J25" s="78"/>
      <c r="K25" s="77">
        <v>1123.07</v>
      </c>
      <c r="L25" s="13"/>
    </row>
    <row r="26" spans="1:12">
      <c r="A26" s="9" t="s">
        <v>678</v>
      </c>
      <c r="B26" s="54" t="s">
        <v>22</v>
      </c>
      <c r="C26" s="79">
        <v>41639</v>
      </c>
      <c r="D26" s="12">
        <v>120894.32</v>
      </c>
      <c r="E26" s="12">
        <v>120894.32</v>
      </c>
      <c r="F26" s="12">
        <v>9995.08</v>
      </c>
      <c r="G26" s="12">
        <v>110899.24</v>
      </c>
      <c r="H26" s="22">
        <v>2615.11</v>
      </c>
      <c r="I26" s="54" t="s">
        <v>657</v>
      </c>
      <c r="J26" s="78"/>
      <c r="K26" s="77">
        <v>2615.11</v>
      </c>
      <c r="L26" s="13"/>
    </row>
    <row r="27" spans="1:12">
      <c r="A27" s="9" t="s">
        <v>679</v>
      </c>
      <c r="B27" s="54" t="s">
        <v>22</v>
      </c>
      <c r="C27" s="79">
        <v>41639</v>
      </c>
      <c r="D27" s="12">
        <v>72031.89</v>
      </c>
      <c r="E27" s="12">
        <v>72031.89</v>
      </c>
      <c r="F27" s="12">
        <v>6902.29</v>
      </c>
      <c r="G27" s="12">
        <v>65129.599999999999</v>
      </c>
      <c r="H27" s="22">
        <v>1500.44</v>
      </c>
      <c r="I27" s="54" t="s">
        <v>657</v>
      </c>
      <c r="J27" s="78"/>
      <c r="K27" s="77">
        <v>1500.44</v>
      </c>
      <c r="L27" s="13"/>
    </row>
    <row r="28" spans="1:12">
      <c r="A28" s="9" t="s">
        <v>680</v>
      </c>
      <c r="B28" s="54" t="s">
        <v>22</v>
      </c>
      <c r="C28" s="79">
        <v>41639</v>
      </c>
      <c r="D28" s="12">
        <v>168921.33</v>
      </c>
      <c r="E28" s="12">
        <v>168921.33</v>
      </c>
      <c r="F28" s="12">
        <v>13059.47</v>
      </c>
      <c r="G28" s="12">
        <v>155861.85999999999</v>
      </c>
      <c r="H28" s="22">
        <v>3510.06</v>
      </c>
      <c r="I28" s="54" t="s">
        <v>657</v>
      </c>
      <c r="J28" s="78"/>
      <c r="K28" s="77">
        <v>3510.06</v>
      </c>
      <c r="L28" s="13"/>
    </row>
    <row r="29" spans="1:12">
      <c r="A29" s="9" t="s">
        <v>681</v>
      </c>
      <c r="B29" s="54" t="s">
        <v>22</v>
      </c>
      <c r="C29" s="79">
        <v>41639</v>
      </c>
      <c r="D29" s="12">
        <v>183503.81</v>
      </c>
      <c r="E29" s="12">
        <v>183503.81</v>
      </c>
      <c r="F29" s="12">
        <v>16273.62</v>
      </c>
      <c r="G29" s="12">
        <v>167230.19</v>
      </c>
      <c r="H29" s="22">
        <v>3683.35</v>
      </c>
      <c r="I29" s="54" t="s">
        <v>657</v>
      </c>
      <c r="J29" s="78"/>
      <c r="K29" s="77">
        <v>3683.35</v>
      </c>
      <c r="L29" s="13"/>
    </row>
    <row r="30" spans="1:12">
      <c r="A30" s="9" t="s">
        <v>682</v>
      </c>
      <c r="B30" s="54" t="s">
        <v>22</v>
      </c>
      <c r="C30" s="79">
        <v>41639</v>
      </c>
      <c r="D30" s="12">
        <v>200942.73</v>
      </c>
      <c r="E30" s="12">
        <v>200942.73</v>
      </c>
      <c r="F30" s="12">
        <v>14218.13</v>
      </c>
      <c r="G30" s="12">
        <v>186724.6</v>
      </c>
      <c r="H30" s="22">
        <v>4024.33</v>
      </c>
      <c r="I30" s="54" t="s">
        <v>657</v>
      </c>
      <c r="J30" s="78"/>
      <c r="K30" s="77">
        <v>4024.33</v>
      </c>
      <c r="L30" s="13"/>
    </row>
    <row r="31" spans="1:12">
      <c r="A31" s="9" t="s">
        <v>683</v>
      </c>
      <c r="B31" s="54" t="s">
        <v>22</v>
      </c>
      <c r="C31" s="79">
        <v>41639</v>
      </c>
      <c r="D31" s="12">
        <v>20656.23</v>
      </c>
      <c r="E31" s="12">
        <v>20656.23</v>
      </c>
      <c r="F31" s="12">
        <v>3169.82</v>
      </c>
      <c r="G31" s="12">
        <v>17486.41</v>
      </c>
      <c r="H31" s="22">
        <v>594.08000000000004</v>
      </c>
      <c r="I31" s="54" t="s">
        <v>657</v>
      </c>
      <c r="J31" s="78"/>
      <c r="K31" s="77">
        <v>594.08000000000004</v>
      </c>
      <c r="L31" s="13"/>
    </row>
    <row r="32" spans="1:12">
      <c r="A32" s="9" t="s">
        <v>684</v>
      </c>
      <c r="B32" s="54" t="s">
        <v>22</v>
      </c>
      <c r="C32" s="79">
        <v>41639</v>
      </c>
      <c r="D32" s="12">
        <v>18162.009999999998</v>
      </c>
      <c r="E32" s="12">
        <v>18162.009999999998</v>
      </c>
      <c r="F32" s="12">
        <v>2708.87</v>
      </c>
      <c r="G32" s="12">
        <v>15453.14</v>
      </c>
      <c r="H32" s="22">
        <v>507.8</v>
      </c>
      <c r="I32" s="54" t="s">
        <v>657</v>
      </c>
      <c r="J32" s="78"/>
      <c r="K32" s="77">
        <v>507.8</v>
      </c>
      <c r="L32" s="13"/>
    </row>
    <row r="33" spans="1:12">
      <c r="A33" s="9" t="s">
        <v>685</v>
      </c>
      <c r="B33" s="54" t="s">
        <v>22</v>
      </c>
      <c r="C33" s="79">
        <v>41639</v>
      </c>
      <c r="D33" s="12">
        <v>39007.410000000003</v>
      </c>
      <c r="E33" s="12">
        <v>39007.410000000003</v>
      </c>
      <c r="F33" s="12">
        <v>5658.92</v>
      </c>
      <c r="G33" s="12">
        <v>33348.49</v>
      </c>
      <c r="H33" s="22">
        <v>1060.98</v>
      </c>
      <c r="I33" s="54" t="s">
        <v>657</v>
      </c>
      <c r="J33" s="78"/>
      <c r="K33" s="77">
        <v>1060.98</v>
      </c>
      <c r="L33" s="13"/>
    </row>
    <row r="34" spans="1:12">
      <c r="A34" s="9" t="s">
        <v>686</v>
      </c>
      <c r="B34" s="54" t="s">
        <v>22</v>
      </c>
      <c r="C34" s="79">
        <v>41639</v>
      </c>
      <c r="D34" s="12">
        <v>38899.33</v>
      </c>
      <c r="E34" s="12">
        <v>38899.33</v>
      </c>
      <c r="F34" s="12">
        <v>5493.32</v>
      </c>
      <c r="G34" s="12">
        <v>33406.01</v>
      </c>
      <c r="H34" s="22">
        <v>1030.1300000000001</v>
      </c>
      <c r="I34" s="54" t="s">
        <v>657</v>
      </c>
      <c r="J34" s="78"/>
      <c r="K34" s="77">
        <v>1030.1300000000001</v>
      </c>
      <c r="L34" s="13"/>
    </row>
    <row r="35" spans="1:12">
      <c r="A35" s="9" t="s">
        <v>687</v>
      </c>
      <c r="B35" s="54" t="s">
        <v>22</v>
      </c>
      <c r="C35" s="79">
        <v>41639</v>
      </c>
      <c r="D35" s="12">
        <v>60515.45</v>
      </c>
      <c r="E35" s="12">
        <v>60515.45</v>
      </c>
      <c r="F35" s="12">
        <v>8324.76</v>
      </c>
      <c r="G35" s="12">
        <v>52190.69</v>
      </c>
      <c r="H35" s="22">
        <v>1561.37</v>
      </c>
      <c r="I35" s="54" t="s">
        <v>657</v>
      </c>
      <c r="J35" s="78"/>
      <c r="K35" s="77">
        <v>1561.37</v>
      </c>
      <c r="L35" s="13"/>
    </row>
    <row r="36" spans="1:12">
      <c r="A36" s="9" t="s">
        <v>688</v>
      </c>
      <c r="B36" s="54" t="s">
        <v>22</v>
      </c>
      <c r="C36" s="79">
        <v>41639</v>
      </c>
      <c r="D36" s="12">
        <v>33169.660000000003</v>
      </c>
      <c r="E36" s="12">
        <v>33169.660000000003</v>
      </c>
      <c r="F36" s="12">
        <v>4447.8599999999997</v>
      </c>
      <c r="G36" s="12">
        <v>28721.8</v>
      </c>
      <c r="H36" s="22">
        <v>834.37</v>
      </c>
      <c r="I36" s="54" t="s">
        <v>657</v>
      </c>
      <c r="J36" s="78"/>
      <c r="K36" s="77">
        <v>834.37</v>
      </c>
      <c r="L36" s="13"/>
    </row>
    <row r="37" spans="1:12">
      <c r="A37" s="9" t="s">
        <v>689</v>
      </c>
      <c r="B37" s="54" t="s">
        <v>22</v>
      </c>
      <c r="C37" s="79">
        <v>41639</v>
      </c>
      <c r="D37" s="12">
        <v>28567.1</v>
      </c>
      <c r="E37" s="12">
        <v>28567.1</v>
      </c>
      <c r="F37" s="12">
        <v>3736.27</v>
      </c>
      <c r="G37" s="12">
        <v>24830.83</v>
      </c>
      <c r="H37" s="22">
        <v>700.97</v>
      </c>
      <c r="I37" s="54" t="s">
        <v>657</v>
      </c>
      <c r="J37" s="78"/>
      <c r="K37" s="77">
        <v>700.97</v>
      </c>
      <c r="L37" s="13"/>
    </row>
    <row r="38" spans="1:12">
      <c r="A38" s="9" t="s">
        <v>690</v>
      </c>
      <c r="B38" s="54" t="s">
        <v>22</v>
      </c>
      <c r="C38" s="79">
        <v>41639</v>
      </c>
      <c r="D38" s="12">
        <v>23449.91</v>
      </c>
      <c r="E38" s="12">
        <v>23449.91</v>
      </c>
      <c r="F38" s="12">
        <v>2993.33</v>
      </c>
      <c r="G38" s="12">
        <v>20456.580000000002</v>
      </c>
      <c r="H38" s="22">
        <v>561.66999999999996</v>
      </c>
      <c r="I38" s="54" t="s">
        <v>657</v>
      </c>
      <c r="J38" s="78"/>
      <c r="K38" s="77">
        <v>561.66999999999996</v>
      </c>
      <c r="L38" s="13"/>
    </row>
    <row r="39" spans="1:12">
      <c r="A39" s="9" t="s">
        <v>691</v>
      </c>
      <c r="B39" s="54" t="s">
        <v>22</v>
      </c>
      <c r="C39" s="79">
        <v>41639</v>
      </c>
      <c r="D39" s="12">
        <v>56202.01</v>
      </c>
      <c r="E39" s="12">
        <v>56202.01</v>
      </c>
      <c r="F39" s="12">
        <v>7005.81</v>
      </c>
      <c r="G39" s="12">
        <v>49196.2</v>
      </c>
      <c r="H39" s="22">
        <v>1314.77</v>
      </c>
      <c r="I39" s="54" t="s">
        <v>657</v>
      </c>
      <c r="J39" s="78"/>
      <c r="K39" s="77">
        <v>1314.77</v>
      </c>
      <c r="L39" s="13"/>
    </row>
    <row r="40" spans="1:12">
      <c r="A40" s="9" t="s">
        <v>692</v>
      </c>
      <c r="B40" s="54" t="s">
        <v>22</v>
      </c>
      <c r="C40" s="79">
        <v>41639</v>
      </c>
      <c r="D40" s="12">
        <v>33480.980000000003</v>
      </c>
      <c r="E40" s="12">
        <v>33480.980000000003</v>
      </c>
      <c r="F40" s="12">
        <v>4077.9</v>
      </c>
      <c r="G40" s="12">
        <v>29403.08</v>
      </c>
      <c r="H40" s="22">
        <v>765.4</v>
      </c>
      <c r="I40" s="54" t="s">
        <v>657</v>
      </c>
      <c r="J40" s="78"/>
      <c r="K40" s="77">
        <v>765.4</v>
      </c>
      <c r="L40" s="13"/>
    </row>
    <row r="41" spans="1:12">
      <c r="A41" s="9" t="s">
        <v>693</v>
      </c>
      <c r="B41" s="54" t="s">
        <v>22</v>
      </c>
      <c r="C41" s="79">
        <v>41639</v>
      </c>
      <c r="D41" s="12">
        <v>82373.27</v>
      </c>
      <c r="E41" s="12">
        <v>82373.27</v>
      </c>
      <c r="F41" s="12">
        <v>7568.1</v>
      </c>
      <c r="G41" s="12">
        <v>74805.17</v>
      </c>
      <c r="H41" s="22">
        <v>1897.87</v>
      </c>
      <c r="I41" s="54" t="s">
        <v>657</v>
      </c>
      <c r="J41" s="78"/>
      <c r="K41" s="77">
        <v>1897.87</v>
      </c>
      <c r="L41" s="13"/>
    </row>
    <row r="42" spans="1:12">
      <c r="A42" s="9" t="s">
        <v>694</v>
      </c>
      <c r="B42" s="54" t="s">
        <v>22</v>
      </c>
      <c r="C42" s="79">
        <v>41639</v>
      </c>
      <c r="D42" s="12">
        <v>85370.32</v>
      </c>
      <c r="E42" s="12">
        <v>85370.32</v>
      </c>
      <c r="F42" s="12">
        <v>9501.4500000000007</v>
      </c>
      <c r="G42" s="12">
        <v>75868.87</v>
      </c>
      <c r="H42" s="22">
        <v>1877.36</v>
      </c>
      <c r="I42" s="54" t="s">
        <v>657</v>
      </c>
      <c r="J42" s="78"/>
      <c r="K42" s="77">
        <v>1877.36</v>
      </c>
      <c r="L42" s="13"/>
    </row>
    <row r="43" spans="1:12">
      <c r="A43" s="9" t="s">
        <v>695</v>
      </c>
      <c r="B43" s="54" t="s">
        <v>22</v>
      </c>
      <c r="C43" s="79">
        <v>41639</v>
      </c>
      <c r="D43" s="12">
        <v>92616.07</v>
      </c>
      <c r="E43" s="12">
        <v>92616.07</v>
      </c>
      <c r="F43" s="12">
        <v>7636.57</v>
      </c>
      <c r="G43" s="12">
        <v>84979.5</v>
      </c>
      <c r="H43" s="22">
        <v>2052.16</v>
      </c>
      <c r="I43" s="54" t="s">
        <v>657</v>
      </c>
      <c r="J43" s="78"/>
      <c r="K43" s="77">
        <v>2052.16</v>
      </c>
      <c r="L43" s="13"/>
    </row>
    <row r="44" spans="1:12">
      <c r="A44" s="9" t="s">
        <v>696</v>
      </c>
      <c r="B44" s="54" t="s">
        <v>22</v>
      </c>
      <c r="C44" s="79">
        <v>41639</v>
      </c>
      <c r="D44" s="12">
        <v>113136.11</v>
      </c>
      <c r="E44" s="12">
        <v>113136.11</v>
      </c>
      <c r="F44" s="12">
        <v>14223.97</v>
      </c>
      <c r="G44" s="12">
        <v>98912.14</v>
      </c>
      <c r="H44" s="22">
        <v>2873.39</v>
      </c>
      <c r="I44" s="54" t="s">
        <v>657</v>
      </c>
      <c r="J44" s="78"/>
      <c r="K44" s="77">
        <v>2873.39</v>
      </c>
      <c r="L44" s="13"/>
    </row>
    <row r="45" spans="1:12">
      <c r="A45" s="9" t="s">
        <v>697</v>
      </c>
      <c r="B45" s="54" t="s">
        <v>22</v>
      </c>
      <c r="C45" s="79">
        <v>41639</v>
      </c>
      <c r="D45" s="12">
        <v>99485.92</v>
      </c>
      <c r="E45" s="12">
        <v>99485.92</v>
      </c>
      <c r="F45" s="12">
        <v>12196.77</v>
      </c>
      <c r="G45" s="12">
        <v>87289.15</v>
      </c>
      <c r="H45" s="22">
        <v>2464.16</v>
      </c>
      <c r="I45" s="54" t="s">
        <v>657</v>
      </c>
      <c r="J45" s="78"/>
      <c r="K45" s="77">
        <v>2464.16</v>
      </c>
      <c r="L45" s="13"/>
    </row>
    <row r="46" spans="1:12">
      <c r="A46" s="9" t="s">
        <v>698</v>
      </c>
      <c r="B46" s="54" t="s">
        <v>22</v>
      </c>
      <c r="C46" s="79">
        <v>41639</v>
      </c>
      <c r="D46" s="12">
        <v>213693.59</v>
      </c>
      <c r="E46" s="12">
        <v>213693.59</v>
      </c>
      <c r="F46" s="12">
        <v>25563.75</v>
      </c>
      <c r="G46" s="12">
        <v>188129.84</v>
      </c>
      <c r="H46" s="22">
        <v>5165.46</v>
      </c>
      <c r="I46" s="54" t="s">
        <v>657</v>
      </c>
      <c r="J46" s="78"/>
      <c r="K46" s="77">
        <v>5165.46</v>
      </c>
      <c r="L46" s="13"/>
    </row>
    <row r="47" spans="1:12">
      <c r="A47" s="9" t="s">
        <v>699</v>
      </c>
      <c r="B47" s="54" t="s">
        <v>22</v>
      </c>
      <c r="C47" s="79">
        <v>41639</v>
      </c>
      <c r="D47" s="12">
        <v>213124.03</v>
      </c>
      <c r="E47" s="12">
        <v>213124.03</v>
      </c>
      <c r="F47" s="12">
        <v>24892.61</v>
      </c>
      <c r="G47" s="12">
        <v>188231.42</v>
      </c>
      <c r="H47" s="22">
        <v>5030.5</v>
      </c>
      <c r="I47" s="54" t="s">
        <v>657</v>
      </c>
      <c r="J47" s="78"/>
      <c r="K47" s="77">
        <v>5030.5</v>
      </c>
      <c r="L47" s="13"/>
    </row>
    <row r="48" spans="1:12">
      <c r="A48" s="9" t="s">
        <v>700</v>
      </c>
      <c r="B48" s="54" t="s">
        <v>22</v>
      </c>
      <c r="C48" s="79">
        <v>41639</v>
      </c>
      <c r="D48" s="12">
        <v>331590.19</v>
      </c>
      <c r="E48" s="12">
        <v>331590.19</v>
      </c>
      <c r="F48" s="12">
        <v>37834.44</v>
      </c>
      <c r="G48" s="12">
        <v>293755.75</v>
      </c>
      <c r="H48" s="22">
        <v>7646.84</v>
      </c>
      <c r="I48" s="54" t="s">
        <v>657</v>
      </c>
      <c r="J48" s="78"/>
      <c r="K48" s="77">
        <v>7646.84</v>
      </c>
      <c r="L48" s="13"/>
    </row>
    <row r="49" spans="1:12">
      <c r="A49" s="9" t="s">
        <v>701</v>
      </c>
      <c r="B49" s="54" t="s">
        <v>22</v>
      </c>
      <c r="C49" s="79">
        <v>41639</v>
      </c>
      <c r="D49" s="12">
        <v>181769.32</v>
      </c>
      <c r="E49" s="12">
        <v>181769.32</v>
      </c>
      <c r="F49" s="12">
        <v>20270.689999999999</v>
      </c>
      <c r="G49" s="12">
        <v>161498.63</v>
      </c>
      <c r="H49" s="22">
        <v>4097.3599999999997</v>
      </c>
      <c r="I49" s="54" t="s">
        <v>657</v>
      </c>
      <c r="J49" s="78"/>
      <c r="K49" s="77">
        <v>4097.3599999999997</v>
      </c>
      <c r="L49" s="13"/>
    </row>
    <row r="50" spans="1:12">
      <c r="A50" s="9" t="s">
        <v>702</v>
      </c>
      <c r="B50" s="54" t="s">
        <v>22</v>
      </c>
      <c r="C50" s="79">
        <v>41639</v>
      </c>
      <c r="D50" s="12">
        <v>156562.89000000001</v>
      </c>
      <c r="E50" s="12">
        <v>156562.89000000001</v>
      </c>
      <c r="F50" s="12">
        <v>17074.12</v>
      </c>
      <c r="G50" s="12">
        <v>139488.76999999999</v>
      </c>
      <c r="H50" s="22">
        <v>3451.62</v>
      </c>
      <c r="I50" s="54" t="s">
        <v>657</v>
      </c>
      <c r="J50" s="78"/>
      <c r="K50" s="77">
        <v>3451.62</v>
      </c>
      <c r="L50" s="13"/>
    </row>
    <row r="51" spans="1:12">
      <c r="A51" s="9" t="s">
        <v>703</v>
      </c>
      <c r="B51" s="54" t="s">
        <v>22</v>
      </c>
      <c r="C51" s="79">
        <v>41639</v>
      </c>
      <c r="D51" s="12">
        <v>128530.47</v>
      </c>
      <c r="E51" s="12">
        <v>128530.47</v>
      </c>
      <c r="F51" s="12">
        <v>13714.14</v>
      </c>
      <c r="G51" s="12">
        <v>114816.33</v>
      </c>
      <c r="H51" s="22">
        <v>2772.68</v>
      </c>
      <c r="I51" s="54" t="s">
        <v>657</v>
      </c>
      <c r="J51" s="78"/>
      <c r="K51" s="77">
        <v>2772.68</v>
      </c>
      <c r="L51" s="13"/>
    </row>
    <row r="52" spans="1:12">
      <c r="A52" s="9" t="s">
        <v>704</v>
      </c>
      <c r="B52" s="54" t="s">
        <v>22</v>
      </c>
      <c r="C52" s="79">
        <v>41639</v>
      </c>
      <c r="D52" s="12">
        <v>308076.19</v>
      </c>
      <c r="E52" s="12">
        <v>308076.19</v>
      </c>
      <c r="F52" s="12">
        <v>32176.32</v>
      </c>
      <c r="G52" s="12">
        <v>275899.87</v>
      </c>
      <c r="H52" s="22">
        <v>6505.98</v>
      </c>
      <c r="I52" s="54" t="s">
        <v>657</v>
      </c>
      <c r="J52" s="78"/>
      <c r="K52" s="77">
        <v>6505.98</v>
      </c>
      <c r="L52" s="13"/>
    </row>
    <row r="53" spans="1:12">
      <c r="A53" s="9" t="s">
        <v>705</v>
      </c>
      <c r="B53" s="54" t="s">
        <v>22</v>
      </c>
      <c r="C53" s="79">
        <v>41639</v>
      </c>
      <c r="D53" s="12">
        <v>183545.96</v>
      </c>
      <c r="E53" s="12">
        <v>183545.96</v>
      </c>
      <c r="F53" s="12">
        <v>18772.310000000001</v>
      </c>
      <c r="G53" s="12">
        <v>164773.65</v>
      </c>
      <c r="H53" s="22">
        <v>3796.01</v>
      </c>
      <c r="I53" s="54" t="s">
        <v>657</v>
      </c>
      <c r="J53" s="78"/>
      <c r="K53" s="77">
        <v>3796.01</v>
      </c>
      <c r="L53" s="13"/>
    </row>
    <row r="54" spans="1:12">
      <c r="A54" s="9" t="s">
        <v>706</v>
      </c>
      <c r="B54" s="54" t="s">
        <v>22</v>
      </c>
      <c r="C54" s="79">
        <v>41639</v>
      </c>
      <c r="D54" s="12">
        <v>429451.99</v>
      </c>
      <c r="E54" s="12">
        <v>429451.99</v>
      </c>
      <c r="F54" s="12">
        <v>34469.9</v>
      </c>
      <c r="G54" s="12">
        <v>394982.09</v>
      </c>
      <c r="H54" s="22">
        <v>8895.1200000000008</v>
      </c>
      <c r="I54" s="54" t="s">
        <v>657</v>
      </c>
      <c r="J54" s="78"/>
      <c r="K54" s="77">
        <v>8895.1200000000008</v>
      </c>
      <c r="L54" s="13"/>
    </row>
    <row r="55" spans="1:12">
      <c r="A55" s="9" t="s">
        <v>707</v>
      </c>
      <c r="B55" s="54" t="s">
        <v>22</v>
      </c>
      <c r="C55" s="79">
        <v>41639</v>
      </c>
      <c r="D55" s="12">
        <v>468121.42</v>
      </c>
      <c r="E55" s="12">
        <v>468121.42</v>
      </c>
      <c r="F55" s="12">
        <v>40597.11</v>
      </c>
      <c r="G55" s="12">
        <v>427524.31</v>
      </c>
      <c r="H55" s="22">
        <v>9416.49</v>
      </c>
      <c r="I55" s="54" t="s">
        <v>657</v>
      </c>
      <c r="J55" s="78"/>
      <c r="K55" s="77">
        <v>9416.49</v>
      </c>
      <c r="L55" s="13"/>
    </row>
    <row r="56" spans="1:12">
      <c r="A56" s="9" t="s">
        <v>708</v>
      </c>
      <c r="B56" s="54" t="s">
        <v>22</v>
      </c>
      <c r="C56" s="79">
        <v>41639</v>
      </c>
      <c r="D56" s="12">
        <v>285205.99</v>
      </c>
      <c r="E56" s="12">
        <v>285205.99</v>
      </c>
      <c r="F56" s="12">
        <v>21440.89</v>
      </c>
      <c r="G56" s="12">
        <v>263765.09999999998</v>
      </c>
      <c r="H56" s="22">
        <v>5684.73</v>
      </c>
      <c r="I56" s="54" t="s">
        <v>657</v>
      </c>
      <c r="J56" s="78"/>
      <c r="K56" s="77">
        <v>5684.73</v>
      </c>
      <c r="L56" s="13"/>
    </row>
    <row r="57" spans="1:12">
      <c r="A57" s="9" t="s">
        <v>709</v>
      </c>
      <c r="B57" s="54" t="s">
        <v>22</v>
      </c>
      <c r="C57" s="79">
        <v>41639</v>
      </c>
      <c r="D57" s="12">
        <v>49320.65</v>
      </c>
      <c r="E57" s="12">
        <v>49320.65</v>
      </c>
      <c r="F57" s="12">
        <v>8548.74</v>
      </c>
      <c r="G57" s="12">
        <v>40771.910000000003</v>
      </c>
      <c r="H57" s="22">
        <v>1667.88</v>
      </c>
      <c r="I57" s="54" t="s">
        <v>657</v>
      </c>
      <c r="J57" s="78"/>
      <c r="K57" s="77">
        <v>1667.88</v>
      </c>
      <c r="L57" s="13"/>
    </row>
    <row r="58" spans="1:12">
      <c r="A58" s="9" t="s">
        <v>710</v>
      </c>
      <c r="B58" s="54" t="s">
        <v>22</v>
      </c>
      <c r="C58" s="79">
        <v>41639</v>
      </c>
      <c r="D58" s="12">
        <v>43384.42</v>
      </c>
      <c r="E58" s="12">
        <v>43384.42</v>
      </c>
      <c r="F58" s="12">
        <v>7272.82</v>
      </c>
      <c r="G58" s="12">
        <v>36111.599999999999</v>
      </c>
      <c r="H58" s="22">
        <v>1419.34</v>
      </c>
      <c r="I58" s="54" t="s">
        <v>657</v>
      </c>
      <c r="J58" s="78"/>
      <c r="K58" s="77">
        <v>1419.34</v>
      </c>
      <c r="L58" s="13"/>
    </row>
    <row r="59" spans="1:12">
      <c r="A59" s="9" t="s">
        <v>711</v>
      </c>
      <c r="B59" s="54" t="s">
        <v>22</v>
      </c>
      <c r="C59" s="79">
        <v>41639</v>
      </c>
      <c r="D59" s="12">
        <v>93216.93</v>
      </c>
      <c r="E59" s="12">
        <v>93216.93</v>
      </c>
      <c r="F59" s="12">
        <v>15129.54</v>
      </c>
      <c r="G59" s="12">
        <v>78087.39</v>
      </c>
      <c r="H59" s="22">
        <v>2953.39</v>
      </c>
      <c r="I59" s="54" t="s">
        <v>657</v>
      </c>
      <c r="J59" s="78"/>
      <c r="K59" s="77">
        <v>2953.39</v>
      </c>
      <c r="L59" s="13"/>
    </row>
    <row r="60" spans="1:12">
      <c r="A60" s="9" t="s">
        <v>712</v>
      </c>
      <c r="B60" s="54" t="s">
        <v>22</v>
      </c>
      <c r="C60" s="79">
        <v>41639</v>
      </c>
      <c r="D60" s="12">
        <v>92993.97</v>
      </c>
      <c r="E60" s="12">
        <v>92993.97</v>
      </c>
      <c r="F60" s="12">
        <v>14627.33</v>
      </c>
      <c r="G60" s="12">
        <v>78366.64</v>
      </c>
      <c r="H60" s="22">
        <v>2855.94</v>
      </c>
      <c r="I60" s="54" t="s">
        <v>657</v>
      </c>
      <c r="J60" s="78"/>
      <c r="K60" s="77">
        <v>2855.94</v>
      </c>
      <c r="L60" s="13"/>
    </row>
    <row r="61" spans="1:12">
      <c r="A61" s="9" t="s">
        <v>713</v>
      </c>
      <c r="B61" s="54" t="s">
        <v>22</v>
      </c>
      <c r="C61" s="79">
        <v>41639</v>
      </c>
      <c r="D61" s="12">
        <v>144721.29999999999</v>
      </c>
      <c r="E61" s="12">
        <v>144721.29999999999</v>
      </c>
      <c r="F61" s="12">
        <v>22082.97</v>
      </c>
      <c r="G61" s="12">
        <v>122638.33</v>
      </c>
      <c r="H61" s="22">
        <v>4312.6099999999997</v>
      </c>
      <c r="I61" s="54" t="s">
        <v>657</v>
      </c>
      <c r="J61" s="78"/>
      <c r="K61" s="77">
        <v>4312.6099999999997</v>
      </c>
      <c r="L61" s="13"/>
    </row>
    <row r="62" spans="1:12">
      <c r="A62" s="9" t="s">
        <v>714</v>
      </c>
      <c r="B62" s="54" t="s">
        <v>22</v>
      </c>
      <c r="C62" s="79">
        <v>41639</v>
      </c>
      <c r="D62" s="12">
        <v>79350.61</v>
      </c>
      <c r="E62" s="12">
        <v>79350.61</v>
      </c>
      <c r="F62" s="12">
        <v>11756.5</v>
      </c>
      <c r="G62" s="12">
        <v>67594.11</v>
      </c>
      <c r="H62" s="22">
        <v>2296.4299999999998</v>
      </c>
      <c r="I62" s="54" t="s">
        <v>657</v>
      </c>
      <c r="J62" s="78"/>
      <c r="K62" s="77">
        <v>2296.4299999999998</v>
      </c>
      <c r="L62" s="13"/>
    </row>
    <row r="63" spans="1:12">
      <c r="A63" s="9" t="s">
        <v>715</v>
      </c>
      <c r="B63" s="54" t="s">
        <v>22</v>
      </c>
      <c r="C63" s="79">
        <v>41639</v>
      </c>
      <c r="D63" s="12">
        <v>68361.08</v>
      </c>
      <c r="E63" s="12">
        <v>68361.08</v>
      </c>
      <c r="F63" s="12">
        <v>9842.49</v>
      </c>
      <c r="G63" s="12">
        <v>58518.59</v>
      </c>
      <c r="H63" s="22">
        <v>1922.95</v>
      </c>
      <c r="I63" s="54" t="s">
        <v>657</v>
      </c>
      <c r="J63" s="78"/>
      <c r="K63" s="77">
        <v>1922.95</v>
      </c>
      <c r="L63" s="13"/>
    </row>
    <row r="64" spans="1:12">
      <c r="A64" s="9" t="s">
        <v>716</v>
      </c>
      <c r="B64" s="54" t="s">
        <v>22</v>
      </c>
      <c r="C64" s="79">
        <v>41639</v>
      </c>
      <c r="D64" s="12">
        <v>56131.79</v>
      </c>
      <c r="E64" s="12">
        <v>56131.79</v>
      </c>
      <c r="F64" s="12">
        <v>7859.59</v>
      </c>
      <c r="G64" s="12">
        <v>48272.2</v>
      </c>
      <c r="H64" s="22">
        <v>1535.78</v>
      </c>
      <c r="I64" s="54" t="s">
        <v>657</v>
      </c>
      <c r="J64" s="78"/>
      <c r="K64" s="77">
        <v>1535.78</v>
      </c>
      <c r="L64" s="13"/>
    </row>
    <row r="65" spans="1:12">
      <c r="A65" s="9" t="s">
        <v>717</v>
      </c>
      <c r="B65" s="54" t="s">
        <v>22</v>
      </c>
      <c r="C65" s="79">
        <v>41639</v>
      </c>
      <c r="D65" s="12">
        <v>134566.48000000001</v>
      </c>
      <c r="E65" s="12">
        <v>134566.48000000001</v>
      </c>
      <c r="F65" s="12">
        <v>18338.72</v>
      </c>
      <c r="G65" s="12">
        <v>116227.76</v>
      </c>
      <c r="H65" s="22">
        <v>3584.07</v>
      </c>
      <c r="I65" s="54" t="s">
        <v>657</v>
      </c>
      <c r="J65" s="78"/>
      <c r="K65" s="77">
        <v>3584.07</v>
      </c>
      <c r="L65" s="13"/>
    </row>
    <row r="66" spans="1:12">
      <c r="A66" s="9" t="s">
        <v>718</v>
      </c>
      <c r="B66" s="54" t="s">
        <v>22</v>
      </c>
      <c r="C66" s="79">
        <v>41639</v>
      </c>
      <c r="D66" s="12">
        <v>80185.039999999994</v>
      </c>
      <c r="E66" s="12">
        <v>80185.039999999994</v>
      </c>
      <c r="F66" s="12">
        <v>10643.32</v>
      </c>
      <c r="G66" s="12">
        <v>69541.72</v>
      </c>
      <c r="H66" s="22">
        <v>2080.4499999999998</v>
      </c>
      <c r="I66" s="54" t="s">
        <v>657</v>
      </c>
      <c r="J66" s="78"/>
      <c r="K66" s="77">
        <v>2080.4499999999998</v>
      </c>
      <c r="L66" s="13"/>
    </row>
    <row r="67" spans="1:12">
      <c r="A67" s="9" t="s">
        <v>719</v>
      </c>
      <c r="B67" s="54" t="s">
        <v>22</v>
      </c>
      <c r="C67" s="79">
        <v>41639</v>
      </c>
      <c r="D67" s="12">
        <v>187992.21</v>
      </c>
      <c r="E67" s="12">
        <v>187992.21</v>
      </c>
      <c r="F67" s="12">
        <v>19317.84</v>
      </c>
      <c r="G67" s="12">
        <v>168674.37</v>
      </c>
      <c r="H67" s="22">
        <v>4899.9799999999996</v>
      </c>
      <c r="I67" s="54" t="s">
        <v>657</v>
      </c>
      <c r="J67" s="78"/>
      <c r="K67" s="77">
        <v>4899.9799999999996</v>
      </c>
      <c r="L67" s="13"/>
    </row>
    <row r="68" spans="1:12">
      <c r="A68" s="9" t="s">
        <v>720</v>
      </c>
      <c r="B68" s="54" t="s">
        <v>22</v>
      </c>
      <c r="C68" s="79">
        <v>41639</v>
      </c>
      <c r="D68" s="12">
        <v>204497.79</v>
      </c>
      <c r="E68" s="12">
        <v>204497.79</v>
      </c>
      <c r="F68" s="12">
        <v>23945.95</v>
      </c>
      <c r="G68" s="12">
        <v>180551.84</v>
      </c>
      <c r="H68" s="22">
        <v>5096.95</v>
      </c>
      <c r="I68" s="54" t="s">
        <v>657</v>
      </c>
      <c r="J68" s="78"/>
      <c r="K68" s="77">
        <v>5096.95</v>
      </c>
      <c r="L68" s="13"/>
    </row>
    <row r="69" spans="1:12">
      <c r="A69" s="9" t="s">
        <v>721</v>
      </c>
      <c r="B69" s="54" t="s">
        <v>22</v>
      </c>
      <c r="C69" s="79">
        <v>41639</v>
      </c>
      <c r="D69" s="12">
        <v>222507.78</v>
      </c>
      <c r="E69" s="12">
        <v>222507.78</v>
      </c>
      <c r="F69" s="12">
        <v>20111.73</v>
      </c>
      <c r="G69" s="12">
        <v>202396.05</v>
      </c>
      <c r="H69" s="22">
        <v>5557.16</v>
      </c>
      <c r="I69" s="54" t="s">
        <v>657</v>
      </c>
      <c r="J69" s="78"/>
      <c r="K69" s="77">
        <v>5557.16</v>
      </c>
      <c r="L69" s="13"/>
    </row>
    <row r="70" spans="1:12">
      <c r="A70" s="9" t="s">
        <v>722</v>
      </c>
      <c r="B70" s="54" t="s">
        <v>22</v>
      </c>
      <c r="C70" s="79">
        <v>41639</v>
      </c>
      <c r="D70" s="12">
        <v>21623.279999999999</v>
      </c>
      <c r="E70" s="12">
        <v>21623.279999999999</v>
      </c>
      <c r="F70" s="12">
        <v>3709.79</v>
      </c>
      <c r="G70" s="12">
        <v>17913.490000000002</v>
      </c>
      <c r="H70" s="22">
        <v>732.8</v>
      </c>
      <c r="I70" s="54" t="s">
        <v>657</v>
      </c>
      <c r="J70" s="78"/>
      <c r="K70" s="77">
        <v>732.8</v>
      </c>
      <c r="L70" s="13"/>
    </row>
    <row r="71" spans="1:12">
      <c r="A71" s="9" t="s">
        <v>723</v>
      </c>
      <c r="B71" s="54" t="s">
        <v>22</v>
      </c>
      <c r="C71" s="79">
        <v>41639</v>
      </c>
      <c r="D71" s="12">
        <v>19022.05</v>
      </c>
      <c r="E71" s="12">
        <v>19022.05</v>
      </c>
      <c r="F71" s="12">
        <v>3156.08</v>
      </c>
      <c r="G71" s="12">
        <v>15865.97</v>
      </c>
      <c r="H71" s="22">
        <v>623.6</v>
      </c>
      <c r="I71" s="54" t="s">
        <v>657</v>
      </c>
      <c r="J71" s="78"/>
      <c r="K71" s="77">
        <v>623.6</v>
      </c>
      <c r="L71" s="13"/>
    </row>
    <row r="72" spans="1:12">
      <c r="A72" s="9" t="s">
        <v>724</v>
      </c>
      <c r="B72" s="54" t="s">
        <v>22</v>
      </c>
      <c r="C72" s="79">
        <v>41639</v>
      </c>
      <c r="D72" s="12">
        <v>40874.01</v>
      </c>
      <c r="E72" s="12">
        <v>40874.01</v>
      </c>
      <c r="F72" s="12">
        <v>6565.6</v>
      </c>
      <c r="G72" s="12">
        <v>34308.410000000003</v>
      </c>
      <c r="H72" s="22">
        <v>1297.5999999999999</v>
      </c>
      <c r="I72" s="54" t="s">
        <v>657</v>
      </c>
      <c r="J72" s="78"/>
      <c r="K72" s="77">
        <v>1297.5999999999999</v>
      </c>
      <c r="L72" s="13"/>
    </row>
    <row r="73" spans="1:12">
      <c r="A73" s="9" t="s">
        <v>725</v>
      </c>
      <c r="B73" s="54" t="s">
        <v>22</v>
      </c>
      <c r="C73" s="79">
        <v>41639</v>
      </c>
      <c r="D73" s="12">
        <v>40778.78</v>
      </c>
      <c r="E73" s="12">
        <v>40778.78</v>
      </c>
      <c r="F73" s="12">
        <v>6347.68</v>
      </c>
      <c r="G73" s="12">
        <v>34431.1</v>
      </c>
      <c r="H73" s="22">
        <v>1254.78</v>
      </c>
      <c r="I73" s="54" t="s">
        <v>657</v>
      </c>
      <c r="J73" s="78"/>
      <c r="K73" s="77">
        <v>1254.78</v>
      </c>
      <c r="L73" s="13"/>
    </row>
    <row r="74" spans="1:12">
      <c r="A74" s="9" t="s">
        <v>726</v>
      </c>
      <c r="B74" s="54" t="s">
        <v>22</v>
      </c>
      <c r="C74" s="79">
        <v>41639</v>
      </c>
      <c r="D74" s="12">
        <v>63465.45</v>
      </c>
      <c r="E74" s="12">
        <v>63465.45</v>
      </c>
      <c r="F74" s="12">
        <v>9583.18</v>
      </c>
      <c r="G74" s="12">
        <v>53882.27</v>
      </c>
      <c r="H74" s="22">
        <v>1894.78</v>
      </c>
      <c r="I74" s="54" t="s">
        <v>657</v>
      </c>
      <c r="J74" s="78"/>
      <c r="K74" s="77">
        <v>1894.78</v>
      </c>
      <c r="L74" s="13"/>
    </row>
    <row r="75" spans="1:12">
      <c r="A75" s="9" t="s">
        <v>727</v>
      </c>
      <c r="B75" s="54" t="s">
        <v>22</v>
      </c>
      <c r="C75" s="79">
        <v>41639</v>
      </c>
      <c r="D75" s="12">
        <v>34799.99</v>
      </c>
      <c r="E75" s="12">
        <v>34799.99</v>
      </c>
      <c r="F75" s="12">
        <v>5101.8999999999996</v>
      </c>
      <c r="G75" s="12">
        <v>29698.09</v>
      </c>
      <c r="H75" s="22">
        <v>1008.96</v>
      </c>
      <c r="I75" s="54" t="s">
        <v>657</v>
      </c>
      <c r="J75" s="78"/>
      <c r="K75" s="77">
        <v>1008.96</v>
      </c>
      <c r="L75" s="13"/>
    </row>
    <row r="76" spans="1:12">
      <c r="A76" s="9" t="s">
        <v>728</v>
      </c>
      <c r="B76" s="54" t="s">
        <v>22</v>
      </c>
      <c r="C76" s="79">
        <v>41639</v>
      </c>
      <c r="D76" s="12">
        <v>29981.98</v>
      </c>
      <c r="E76" s="12">
        <v>29981.98</v>
      </c>
      <c r="F76" s="12">
        <v>4271.3100000000004</v>
      </c>
      <c r="G76" s="12">
        <v>25710.67</v>
      </c>
      <c r="H76" s="22">
        <v>844.86</v>
      </c>
      <c r="I76" s="54" t="s">
        <v>657</v>
      </c>
      <c r="J76" s="78"/>
      <c r="K76" s="77">
        <v>844.86</v>
      </c>
      <c r="L76" s="13"/>
    </row>
    <row r="77" spans="1:12">
      <c r="A77" s="9" t="s">
        <v>729</v>
      </c>
      <c r="B77" s="54" t="s">
        <v>22</v>
      </c>
      <c r="C77" s="79">
        <v>41639</v>
      </c>
      <c r="D77" s="12">
        <v>24619.63</v>
      </c>
      <c r="E77" s="12">
        <v>24619.63</v>
      </c>
      <c r="F77" s="12">
        <v>3410.81</v>
      </c>
      <c r="G77" s="12">
        <v>21208.82</v>
      </c>
      <c r="H77" s="22">
        <v>674.76</v>
      </c>
      <c r="I77" s="54" t="s">
        <v>657</v>
      </c>
      <c r="J77" s="78"/>
      <c r="K77" s="77">
        <v>674.76</v>
      </c>
      <c r="L77" s="13"/>
    </row>
    <row r="78" spans="1:12">
      <c r="A78" s="9" t="s">
        <v>730</v>
      </c>
      <c r="B78" s="54" t="s">
        <v>22</v>
      </c>
      <c r="C78" s="79">
        <v>41639</v>
      </c>
      <c r="D78" s="12">
        <v>59024.14</v>
      </c>
      <c r="E78" s="12">
        <v>59024.14</v>
      </c>
      <c r="F78" s="12">
        <v>7958.42</v>
      </c>
      <c r="G78" s="12">
        <v>51065.72</v>
      </c>
      <c r="H78" s="22">
        <v>1574.69</v>
      </c>
      <c r="I78" s="54" t="s">
        <v>657</v>
      </c>
      <c r="J78" s="78"/>
      <c r="K78" s="77">
        <v>1574.69</v>
      </c>
      <c r="L78" s="13"/>
    </row>
    <row r="79" spans="1:12">
      <c r="A79" s="9" t="s">
        <v>731</v>
      </c>
      <c r="B79" s="54" t="s">
        <v>22</v>
      </c>
      <c r="C79" s="79">
        <v>41639</v>
      </c>
      <c r="D79" s="12">
        <v>35172.660000000003</v>
      </c>
      <c r="E79" s="12">
        <v>35172.660000000003</v>
      </c>
      <c r="F79" s="12">
        <v>4618.88</v>
      </c>
      <c r="G79" s="12">
        <v>30553.78</v>
      </c>
      <c r="H79" s="22">
        <v>914.07</v>
      </c>
      <c r="I79" s="54" t="s">
        <v>657</v>
      </c>
      <c r="J79" s="78"/>
      <c r="K79" s="77">
        <v>914.07</v>
      </c>
      <c r="L79" s="13"/>
    </row>
    <row r="80" spans="1:12">
      <c r="A80" s="9" t="s">
        <v>732</v>
      </c>
      <c r="B80" s="54" t="s">
        <v>22</v>
      </c>
      <c r="C80" s="79">
        <v>41639</v>
      </c>
      <c r="D80" s="12">
        <v>82049.09</v>
      </c>
      <c r="E80" s="12">
        <v>82049.09</v>
      </c>
      <c r="F80" s="12">
        <v>13378.22</v>
      </c>
      <c r="G80" s="12">
        <v>68670.87</v>
      </c>
      <c r="H80" s="22">
        <v>1994.88</v>
      </c>
      <c r="I80" s="54" t="s">
        <v>657</v>
      </c>
      <c r="J80" s="78"/>
      <c r="K80" s="77">
        <v>1994.88</v>
      </c>
      <c r="L80" s="13"/>
    </row>
    <row r="81" spans="1:12">
      <c r="A81" s="9" t="s">
        <v>733</v>
      </c>
      <c r="B81" s="54" t="s">
        <v>22</v>
      </c>
      <c r="C81" s="79">
        <v>41639</v>
      </c>
      <c r="D81" s="12">
        <v>839.87</v>
      </c>
      <c r="E81" s="12">
        <v>839.87</v>
      </c>
      <c r="F81" s="12">
        <v>839.86</v>
      </c>
      <c r="G81" s="12">
        <v>0.01</v>
      </c>
      <c r="H81" s="22">
        <v>0</v>
      </c>
      <c r="I81" s="54" t="s">
        <v>657</v>
      </c>
      <c r="J81" s="78"/>
      <c r="K81" s="77">
        <v>0</v>
      </c>
      <c r="L81" s="13"/>
    </row>
    <row r="82" spans="1:12">
      <c r="A82" s="9" t="s">
        <v>734</v>
      </c>
      <c r="B82" s="54" t="s">
        <v>22</v>
      </c>
      <c r="C82" s="79">
        <v>41639</v>
      </c>
      <c r="D82" s="12">
        <v>759.51</v>
      </c>
      <c r="E82" s="12">
        <v>759.51</v>
      </c>
      <c r="F82" s="12">
        <v>759.51</v>
      </c>
      <c r="G82" s="12">
        <v>0</v>
      </c>
      <c r="H82" s="22">
        <v>0</v>
      </c>
      <c r="I82" s="54" t="s">
        <v>657</v>
      </c>
      <c r="J82" s="78"/>
      <c r="K82" s="77">
        <v>0</v>
      </c>
      <c r="L82" s="13"/>
    </row>
    <row r="83" spans="1:12">
      <c r="A83" s="9" t="s">
        <v>735</v>
      </c>
      <c r="B83" s="54" t="s">
        <v>22</v>
      </c>
      <c r="C83" s="79">
        <v>42004</v>
      </c>
      <c r="D83" s="12">
        <v>1195066</v>
      </c>
      <c r="E83" s="12">
        <v>1195066</v>
      </c>
      <c r="F83" s="12">
        <v>74691.63</v>
      </c>
      <c r="G83" s="12">
        <v>1120374.3700000001</v>
      </c>
      <c r="H83" s="22">
        <v>29876.65</v>
      </c>
      <c r="I83" s="54" t="s">
        <v>657</v>
      </c>
      <c r="J83" s="78"/>
      <c r="K83" s="77">
        <v>29876.65</v>
      </c>
      <c r="L83" s="13"/>
    </row>
    <row r="84" spans="1:12" ht="12.75" thickBot="1">
      <c r="A84" s="9" t="s">
        <v>736</v>
      </c>
      <c r="B84" s="54" t="s">
        <v>22</v>
      </c>
      <c r="C84" s="79">
        <v>42369</v>
      </c>
      <c r="D84" s="12">
        <v>1076931</v>
      </c>
      <c r="E84" s="12">
        <v>1076931</v>
      </c>
      <c r="F84" s="12">
        <v>40384.92</v>
      </c>
      <c r="G84" s="12">
        <v>1036546.08</v>
      </c>
      <c r="H84" s="22">
        <v>26923.279999999999</v>
      </c>
      <c r="I84" s="54" t="s">
        <v>657</v>
      </c>
      <c r="J84" s="78"/>
      <c r="K84" s="77">
        <v>26923.279999999999</v>
      </c>
      <c r="L84" s="13"/>
    </row>
    <row r="85" spans="1:12" s="18" customFormat="1" ht="23.25" customHeight="1">
      <c r="A85" s="214" t="s">
        <v>23</v>
      </c>
      <c r="B85" s="215"/>
      <c r="C85" s="215"/>
      <c r="D85" s="215"/>
      <c r="E85" s="30"/>
      <c r="F85" s="30"/>
      <c r="G85" s="30"/>
      <c r="H85" s="31">
        <f>SUM(H5:H84)</f>
        <v>241237.13000000003</v>
      </c>
      <c r="I85" s="32" t="s">
        <v>24</v>
      </c>
      <c r="J85" s="52"/>
      <c r="K85" s="73"/>
      <c r="L85" s="17"/>
    </row>
    <row r="86" spans="1:12" ht="27" customHeight="1">
      <c r="A86" s="216" t="s">
        <v>30</v>
      </c>
      <c r="B86" s="217"/>
      <c r="C86" s="217"/>
      <c r="D86" s="217"/>
      <c r="E86" s="35"/>
      <c r="F86" s="35"/>
      <c r="G86" s="35"/>
      <c r="H86" s="36"/>
      <c r="I86" s="34"/>
      <c r="J86" s="53"/>
      <c r="K86" s="75">
        <f>SUM(K5:K84)</f>
        <v>241237.13000000003</v>
      </c>
      <c r="L86" s="19" t="s">
        <v>25</v>
      </c>
    </row>
    <row r="87" spans="1:12" ht="16.5">
      <c r="A87" s="48" t="s">
        <v>28</v>
      </c>
      <c r="B87" s="10"/>
      <c r="C87" s="11"/>
      <c r="D87" s="12"/>
      <c r="E87" s="12"/>
      <c r="F87" s="12"/>
      <c r="G87" s="12"/>
      <c r="H87" s="81"/>
      <c r="I87" s="10"/>
      <c r="J87" s="54"/>
      <c r="K87" s="74"/>
      <c r="L87" s="13"/>
    </row>
    <row r="88" spans="1:12" ht="37.5" customHeight="1" thickBot="1">
      <c r="A88" s="218" t="s">
        <v>29</v>
      </c>
      <c r="B88" s="219"/>
      <c r="C88" s="219"/>
      <c r="D88" s="219"/>
      <c r="E88" s="80">
        <v>-652399.25</v>
      </c>
      <c r="F88" s="132" t="s">
        <v>564</v>
      </c>
      <c r="G88" s="38"/>
      <c r="H88" s="82"/>
      <c r="I88" s="14"/>
      <c r="J88" s="57">
        <v>40</v>
      </c>
      <c r="K88" s="26">
        <f>(E88/J88)/2</f>
        <v>-8154.9906250000004</v>
      </c>
      <c r="L88" s="39" t="s">
        <v>33</v>
      </c>
    </row>
    <row r="89" spans="1:12" ht="24.75" customHeight="1" thickBot="1">
      <c r="A89" s="29" t="s">
        <v>31</v>
      </c>
      <c r="B89" s="14"/>
      <c r="C89" s="15"/>
      <c r="D89" s="16"/>
      <c r="E89" s="16"/>
      <c r="F89" s="16"/>
      <c r="G89" s="16"/>
      <c r="H89" s="83">
        <f>SUM(H85:H88)</f>
        <v>241237.13000000003</v>
      </c>
      <c r="I89" s="14"/>
      <c r="J89" s="55"/>
      <c r="K89" s="84">
        <f>SUM(K85:K88)</f>
        <v>233082.13937500003</v>
      </c>
      <c r="L89" s="131" t="s">
        <v>565</v>
      </c>
    </row>
    <row r="90" spans="1:12">
      <c r="A90" t="s">
        <v>26</v>
      </c>
      <c r="J90" s="50"/>
    </row>
    <row r="91" spans="1:12">
      <c r="A91" t="s">
        <v>27</v>
      </c>
      <c r="J91" s="50"/>
    </row>
    <row r="92" spans="1:12">
      <c r="J92" s="50"/>
    </row>
    <row r="93" spans="1:12" ht="36" customHeight="1">
      <c r="A93" s="220" t="s">
        <v>103</v>
      </c>
      <c r="B93" s="220"/>
      <c r="C93" s="220"/>
      <c r="D93" s="220"/>
      <c r="E93" s="220"/>
      <c r="F93" s="220"/>
      <c r="G93" s="220"/>
      <c r="H93" s="220"/>
      <c r="I93" s="220"/>
      <c r="J93" s="220"/>
      <c r="K93" s="220"/>
    </row>
  </sheetData>
  <mergeCells count="14">
    <mergeCell ref="A85:D85"/>
    <mergeCell ref="A86:D86"/>
    <mergeCell ref="A88:D88"/>
    <mergeCell ref="A93:K93"/>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scale="96" fitToHeight="3" orientation="landscape" verticalDpi="0" r:id="rId1"/>
  <ignoredErrors>
    <ignoredError sqref="A4:K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4"/>
  <sheetViews>
    <sheetView showGridLines="0" workbookViewId="0">
      <selection activeCell="H15" sqref="H15"/>
    </sheetView>
  </sheetViews>
  <sheetFormatPr defaultRowHeight="12"/>
  <cols>
    <col min="1" max="1" width="31.5" customWidth="1"/>
    <col min="2" max="2" width="5.83203125" customWidth="1"/>
    <col min="3" max="3" width="14.5" customWidth="1"/>
    <col min="4" max="4" width="11.6640625" bestFit="1" customWidth="1"/>
    <col min="5" max="5" width="14.5" customWidth="1"/>
    <col min="6" max="6" width="13.33203125" customWidth="1"/>
    <col min="7" max="7" width="11.6640625" bestFit="1" customWidth="1"/>
    <col min="8" max="8" width="15.1640625" customWidth="1"/>
    <col min="9" max="9" width="9.5" customWidth="1"/>
    <col min="10" max="10" width="8.33203125" style="96" customWidth="1"/>
    <col min="11" max="11" width="14.33203125" bestFit="1" customWidth="1"/>
    <col min="12" max="12" width="5" bestFit="1" customWidth="1"/>
    <col min="13" max="13" width="6.1640625" customWidth="1"/>
  </cols>
  <sheetData>
    <row r="1" spans="1:13" ht="17.25" thickBot="1">
      <c r="A1" s="221" t="s">
        <v>104</v>
      </c>
      <c r="B1" s="221"/>
      <c r="C1" s="221"/>
      <c r="D1" s="221"/>
      <c r="E1" s="221"/>
      <c r="F1" s="221"/>
      <c r="G1" s="221"/>
      <c r="H1" s="221"/>
      <c r="I1" s="221"/>
      <c r="J1" s="221"/>
      <c r="K1" s="221"/>
      <c r="L1" s="221"/>
    </row>
    <row r="2" spans="1:13" ht="24">
      <c r="A2" s="222" t="s">
        <v>2</v>
      </c>
      <c r="B2" s="224" t="s">
        <v>3</v>
      </c>
      <c r="C2" s="224" t="s">
        <v>4</v>
      </c>
      <c r="D2" s="226" t="s">
        <v>5</v>
      </c>
      <c r="E2" s="226" t="s">
        <v>6</v>
      </c>
      <c r="F2" s="226" t="s">
        <v>7</v>
      </c>
      <c r="G2" s="228" t="s">
        <v>8</v>
      </c>
      <c r="H2" s="27" t="s">
        <v>0</v>
      </c>
      <c r="I2" s="230" t="s">
        <v>10</v>
      </c>
      <c r="J2" s="232" t="s">
        <v>32</v>
      </c>
      <c r="K2" s="28" t="s">
        <v>1</v>
      </c>
      <c r="L2" s="1"/>
    </row>
    <row r="3" spans="1:13" s="3" customFormat="1" ht="36.75" thickBot="1">
      <c r="A3" s="223"/>
      <c r="B3" s="225"/>
      <c r="C3" s="225"/>
      <c r="D3" s="227"/>
      <c r="E3" s="227"/>
      <c r="F3" s="227"/>
      <c r="G3" s="229"/>
      <c r="H3" s="20" t="s">
        <v>9</v>
      </c>
      <c r="I3" s="231"/>
      <c r="J3" s="233"/>
      <c r="K3" s="23" t="s">
        <v>9</v>
      </c>
      <c r="L3" s="2"/>
    </row>
    <row r="4" spans="1:13" s="8" customFormat="1" ht="12.75" thickBot="1">
      <c r="A4" s="4" t="s">
        <v>11</v>
      </c>
      <c r="B4" s="5" t="s">
        <v>12</v>
      </c>
      <c r="C4" s="5" t="s">
        <v>13</v>
      </c>
      <c r="D4" s="6" t="s">
        <v>14</v>
      </c>
      <c r="E4" s="6" t="s">
        <v>15</v>
      </c>
      <c r="F4" s="6" t="s">
        <v>16</v>
      </c>
      <c r="G4" s="6" t="s">
        <v>17</v>
      </c>
      <c r="H4" s="21" t="s">
        <v>18</v>
      </c>
      <c r="I4" s="5" t="s">
        <v>19</v>
      </c>
      <c r="J4" s="5" t="s">
        <v>20</v>
      </c>
      <c r="K4" s="24" t="s">
        <v>21</v>
      </c>
      <c r="L4" s="7"/>
    </row>
    <row r="5" spans="1:13">
      <c r="A5" s="9" t="s">
        <v>105</v>
      </c>
      <c r="B5" s="54" t="s">
        <v>22</v>
      </c>
      <c r="C5" s="79">
        <v>42004</v>
      </c>
      <c r="D5" s="12">
        <v>758724.13</v>
      </c>
      <c r="E5" s="12">
        <v>758724.13</v>
      </c>
      <c r="F5" s="12">
        <v>758724.13</v>
      </c>
      <c r="G5" s="12">
        <v>0</v>
      </c>
      <c r="H5" s="22">
        <v>63227.010833333326</v>
      </c>
      <c r="I5" s="54" t="s">
        <v>106</v>
      </c>
      <c r="J5" s="12"/>
      <c r="K5" s="25">
        <f t="shared" ref="K5:K14" si="0">H5</f>
        <v>63227.010833333326</v>
      </c>
      <c r="L5" s="13"/>
      <c r="M5" s="85"/>
    </row>
    <row r="6" spans="1:13">
      <c r="A6" s="9" t="s">
        <v>107</v>
      </c>
      <c r="B6" s="54" t="s">
        <v>22</v>
      </c>
      <c r="C6" s="79">
        <v>42369</v>
      </c>
      <c r="D6" s="12">
        <v>3380.23</v>
      </c>
      <c r="E6" s="12">
        <v>3380.23</v>
      </c>
      <c r="F6" s="12">
        <v>2535.1799999999998</v>
      </c>
      <c r="G6" s="12">
        <v>845.05</v>
      </c>
      <c r="H6" s="22">
        <v>1690.12</v>
      </c>
      <c r="I6" s="54" t="s">
        <v>106</v>
      </c>
      <c r="J6" s="86"/>
      <c r="K6" s="25">
        <f t="shared" si="0"/>
        <v>1690.12</v>
      </c>
      <c r="L6" s="13"/>
    </row>
    <row r="7" spans="1:13">
      <c r="A7" s="9" t="s">
        <v>107</v>
      </c>
      <c r="B7" s="54" t="s">
        <v>22</v>
      </c>
      <c r="C7" s="79">
        <v>42369</v>
      </c>
      <c r="D7" s="12">
        <v>3380.23</v>
      </c>
      <c r="E7" s="12">
        <v>3380.23</v>
      </c>
      <c r="F7" s="12">
        <v>0</v>
      </c>
      <c r="G7" s="12">
        <v>3380.23</v>
      </c>
      <c r="H7" s="22">
        <v>0</v>
      </c>
      <c r="I7" s="54" t="s">
        <v>106</v>
      </c>
      <c r="J7" s="86"/>
      <c r="K7" s="25">
        <f t="shared" si="0"/>
        <v>0</v>
      </c>
      <c r="L7" s="13"/>
    </row>
    <row r="8" spans="1:13">
      <c r="A8" s="9" t="s">
        <v>108</v>
      </c>
      <c r="B8" s="54" t="s">
        <v>22</v>
      </c>
      <c r="C8" s="79">
        <v>42735</v>
      </c>
      <c r="D8" s="12">
        <v>5592.55</v>
      </c>
      <c r="E8" s="12">
        <v>5592.55</v>
      </c>
      <c r="F8" s="12">
        <v>1398.14</v>
      </c>
      <c r="G8" s="12">
        <v>4194.41</v>
      </c>
      <c r="H8" s="22">
        <v>1398.14</v>
      </c>
      <c r="I8" s="54" t="s">
        <v>106</v>
      </c>
      <c r="J8" s="86"/>
      <c r="K8" s="25">
        <f t="shared" si="0"/>
        <v>1398.14</v>
      </c>
      <c r="L8" s="13"/>
    </row>
    <row r="9" spans="1:13">
      <c r="A9" s="9" t="s">
        <v>109</v>
      </c>
      <c r="B9" s="54" t="s">
        <v>22</v>
      </c>
      <c r="C9" s="79">
        <v>42735</v>
      </c>
      <c r="D9" s="12">
        <v>1422</v>
      </c>
      <c r="E9" s="12">
        <v>1422</v>
      </c>
      <c r="F9" s="12">
        <v>355.5</v>
      </c>
      <c r="G9" s="12">
        <v>1066.5</v>
      </c>
      <c r="H9" s="22">
        <v>355.5</v>
      </c>
      <c r="I9" s="54" t="s">
        <v>106</v>
      </c>
      <c r="J9" s="86"/>
      <c r="K9" s="25">
        <f t="shared" si="0"/>
        <v>355.5</v>
      </c>
      <c r="L9" s="13"/>
    </row>
    <row r="10" spans="1:13">
      <c r="A10" s="9" t="s">
        <v>110</v>
      </c>
      <c r="B10" s="54" t="s">
        <v>22</v>
      </c>
      <c r="C10" s="79">
        <v>42735</v>
      </c>
      <c r="D10" s="12">
        <v>2377.3200000000002</v>
      </c>
      <c r="E10" s="12">
        <v>2377.3200000000002</v>
      </c>
      <c r="F10" s="12">
        <v>594.33000000000004</v>
      </c>
      <c r="G10" s="12">
        <v>1782.99</v>
      </c>
      <c r="H10" s="22">
        <v>594.33000000000004</v>
      </c>
      <c r="I10" s="54" t="s">
        <v>106</v>
      </c>
      <c r="J10" s="86"/>
      <c r="K10" s="25">
        <f t="shared" si="0"/>
        <v>594.33000000000004</v>
      </c>
      <c r="L10" s="13"/>
    </row>
    <row r="11" spans="1:13">
      <c r="A11" s="9" t="s">
        <v>111</v>
      </c>
      <c r="B11" s="54" t="s">
        <v>22</v>
      </c>
      <c r="C11" s="79">
        <v>41639</v>
      </c>
      <c r="D11" s="12">
        <v>130081.8</v>
      </c>
      <c r="E11" s="12">
        <v>130081.8</v>
      </c>
      <c r="F11" s="12">
        <v>130081.8</v>
      </c>
      <c r="G11" s="12">
        <v>0</v>
      </c>
      <c r="H11" s="22">
        <v>0</v>
      </c>
      <c r="I11" s="54" t="s">
        <v>106</v>
      </c>
      <c r="J11" s="86"/>
      <c r="K11" s="25">
        <f t="shared" si="0"/>
        <v>0</v>
      </c>
      <c r="L11" s="13"/>
    </row>
    <row r="12" spans="1:13">
      <c r="A12" s="9" t="s">
        <v>112</v>
      </c>
      <c r="B12" s="54" t="s">
        <v>22</v>
      </c>
      <c r="C12" s="79">
        <v>41639</v>
      </c>
      <c r="D12" s="12">
        <v>247305.64</v>
      </c>
      <c r="E12" s="12">
        <v>247305.64</v>
      </c>
      <c r="F12" s="12">
        <v>247305.64</v>
      </c>
      <c r="G12" s="12">
        <v>0</v>
      </c>
      <c r="H12" s="22">
        <v>0</v>
      </c>
      <c r="I12" s="54" t="s">
        <v>106</v>
      </c>
      <c r="J12" s="86"/>
      <c r="K12" s="25">
        <f t="shared" si="0"/>
        <v>0</v>
      </c>
      <c r="L12" s="13"/>
    </row>
    <row r="13" spans="1:13">
      <c r="A13" s="9" t="s">
        <v>113</v>
      </c>
      <c r="B13" s="54" t="s">
        <v>22</v>
      </c>
      <c r="C13" s="79">
        <v>41639</v>
      </c>
      <c r="D13" s="12">
        <v>117947.41</v>
      </c>
      <c r="E13" s="12">
        <v>117947.41</v>
      </c>
      <c r="F13" s="12">
        <v>117947.41</v>
      </c>
      <c r="G13" s="12">
        <v>0</v>
      </c>
      <c r="H13" s="22">
        <v>0</v>
      </c>
      <c r="I13" s="54" t="s">
        <v>106</v>
      </c>
      <c r="J13" s="86"/>
      <c r="K13" s="25">
        <f t="shared" si="0"/>
        <v>0</v>
      </c>
      <c r="L13" s="13"/>
    </row>
    <row r="14" spans="1:13">
      <c r="A14" s="9" t="s">
        <v>114</v>
      </c>
      <c r="B14" s="54" t="s">
        <v>22</v>
      </c>
      <c r="C14" s="79">
        <v>42369</v>
      </c>
      <c r="D14" s="12">
        <v>92594.57</v>
      </c>
      <c r="E14" s="12">
        <v>92594.57</v>
      </c>
      <c r="F14" s="12">
        <v>69445.929999999993</v>
      </c>
      <c r="G14" s="12">
        <v>23148.639999999999</v>
      </c>
      <c r="H14" s="22">
        <v>17361.481875000001</v>
      </c>
      <c r="I14" s="54" t="s">
        <v>106</v>
      </c>
      <c r="J14" s="12"/>
      <c r="K14" s="25">
        <f t="shared" si="0"/>
        <v>17361.481875000001</v>
      </c>
      <c r="L14" s="13"/>
    </row>
    <row r="15" spans="1:13" ht="12.75" thickBot="1">
      <c r="A15" s="87" t="s">
        <v>115</v>
      </c>
      <c r="B15" s="55" t="s">
        <v>22</v>
      </c>
      <c r="C15" s="88">
        <v>42735</v>
      </c>
      <c r="D15" s="16">
        <v>18385.64</v>
      </c>
      <c r="E15" s="16">
        <v>18385.64</v>
      </c>
      <c r="F15" s="16">
        <v>4596.41</v>
      </c>
      <c r="G15" s="16">
        <v>13789.23</v>
      </c>
      <c r="H15" s="89">
        <v>4596.41</v>
      </c>
      <c r="I15" s="55" t="s">
        <v>106</v>
      </c>
      <c r="J15" s="90"/>
      <c r="K15" s="98"/>
      <c r="L15" s="13"/>
    </row>
    <row r="16" spans="1:13" s="18" customFormat="1">
      <c r="A16" s="214" t="s">
        <v>23</v>
      </c>
      <c r="B16" s="215"/>
      <c r="C16" s="215"/>
      <c r="D16" s="215"/>
      <c r="E16" s="127"/>
      <c r="F16" s="91"/>
      <c r="G16" s="128"/>
      <c r="H16" s="31">
        <f>SUM(H5:H15)</f>
        <v>89222.992708333331</v>
      </c>
      <c r="I16" s="32" t="s">
        <v>24</v>
      </c>
      <c r="J16" s="91"/>
      <c r="K16" s="33"/>
      <c r="L16" s="17"/>
    </row>
    <row r="17" spans="1:12">
      <c r="A17" s="216" t="s">
        <v>30</v>
      </c>
      <c r="B17" s="217"/>
      <c r="C17" s="217"/>
      <c r="D17" s="217"/>
      <c r="E17" s="92"/>
      <c r="F17" s="92"/>
      <c r="G17" s="93"/>
      <c r="H17" s="36"/>
      <c r="I17" s="34"/>
      <c r="J17" s="94"/>
      <c r="K17" s="37">
        <f>SUM(K5:K15)</f>
        <v>84626.582708333328</v>
      </c>
      <c r="L17" s="19" t="s">
        <v>25</v>
      </c>
    </row>
    <row r="18" spans="1:12" ht="16.5">
      <c r="A18" s="95" t="s">
        <v>28</v>
      </c>
      <c r="B18" s="10"/>
      <c r="C18" s="11"/>
      <c r="D18" s="12"/>
      <c r="E18" s="12"/>
      <c r="F18" s="12"/>
      <c r="G18" s="12"/>
      <c r="H18" s="81"/>
      <c r="I18" s="10"/>
      <c r="J18" s="86"/>
      <c r="K18" s="25"/>
      <c r="L18" s="13"/>
    </row>
    <row r="19" spans="1:12" ht="26.25" customHeight="1" thickBot="1">
      <c r="A19" s="218" t="s">
        <v>29</v>
      </c>
      <c r="B19" s="219"/>
      <c r="C19" s="219"/>
      <c r="D19" s="219"/>
      <c r="E19" s="80">
        <f>'[2]2016 Jobs by Asset Class'!$C$3</f>
        <v>119596</v>
      </c>
      <c r="F19" s="130" t="s">
        <v>564</v>
      </c>
      <c r="G19" s="16"/>
      <c r="H19" s="82"/>
      <c r="I19" s="14"/>
      <c r="J19" s="57">
        <v>3</v>
      </c>
      <c r="K19" s="26">
        <f>(E19/J19)/2</f>
        <v>19932.666666666668</v>
      </c>
      <c r="L19" s="39" t="s">
        <v>33</v>
      </c>
    </row>
    <row r="20" spans="1:12" ht="24" customHeight="1" thickBot="1">
      <c r="A20" s="29" t="s">
        <v>31</v>
      </c>
      <c r="B20" s="14"/>
      <c r="C20" s="15"/>
      <c r="D20" s="16"/>
      <c r="E20" s="16"/>
      <c r="F20" s="16"/>
      <c r="G20" s="16"/>
      <c r="H20" s="83">
        <f>SUM(H5:H15)</f>
        <v>89222.992708333331</v>
      </c>
      <c r="I20" s="14"/>
      <c r="J20" s="90"/>
      <c r="K20" s="84">
        <f>SUM(K16:K19)</f>
        <v>104559.249375</v>
      </c>
      <c r="L20" s="131" t="s">
        <v>565</v>
      </c>
    </row>
    <row r="21" spans="1:12">
      <c r="A21" t="s">
        <v>26</v>
      </c>
    </row>
    <row r="22" spans="1:12">
      <c r="A22" t="s">
        <v>27</v>
      </c>
    </row>
    <row r="24" spans="1:12" ht="38.25" customHeight="1">
      <c r="A24" s="220" t="s">
        <v>116</v>
      </c>
      <c r="B24" s="220"/>
      <c r="C24" s="220"/>
      <c r="D24" s="220"/>
      <c r="E24" s="220"/>
      <c r="F24" s="220"/>
      <c r="G24" s="220"/>
      <c r="H24" s="220"/>
      <c r="I24" s="220"/>
      <c r="J24" s="220"/>
      <c r="K24" s="220"/>
    </row>
  </sheetData>
  <mergeCells count="14">
    <mergeCell ref="A16:D16"/>
    <mergeCell ref="A17:D17"/>
    <mergeCell ref="A19:D19"/>
    <mergeCell ref="A24:K24"/>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orientation="landscape" verticalDpi="0" r:id="rId1"/>
  <ignoredErrors>
    <ignoredError sqref="A4:K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topLeftCell="A7" zoomScaleNormal="100" workbookViewId="0">
      <selection activeCell="C15" sqref="C15"/>
    </sheetView>
  </sheetViews>
  <sheetFormatPr defaultRowHeight="12"/>
  <cols>
    <col min="1" max="1" width="29.33203125" customWidth="1"/>
    <col min="2" max="2" width="8.6640625" bestFit="1" customWidth="1"/>
    <col min="3" max="3" width="13.33203125" bestFit="1" customWidth="1"/>
    <col min="4" max="4" width="11.6640625" bestFit="1" customWidth="1"/>
    <col min="5" max="5" width="13" bestFit="1" customWidth="1"/>
    <col min="6" max="6" width="15.33203125" customWidth="1"/>
    <col min="7" max="7" width="13" bestFit="1" customWidth="1"/>
    <col min="8" max="8" width="17.33203125" customWidth="1"/>
    <col min="9" max="9" width="8.1640625" bestFit="1" customWidth="1"/>
    <col min="10" max="10" width="7" style="50" customWidth="1"/>
    <col min="11" max="11" width="17" customWidth="1"/>
    <col min="12" max="12" width="4.83203125" style="40" bestFit="1" customWidth="1"/>
    <col min="13" max="13" width="11.6640625" bestFit="1" customWidth="1"/>
  </cols>
  <sheetData>
    <row r="1" spans="1:12" ht="17.25" thickBot="1">
      <c r="A1" s="221" t="s">
        <v>58</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7.5" customHeight="1"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s="41" customFormat="1">
      <c r="A5" s="9" t="s">
        <v>34</v>
      </c>
      <c r="B5" s="54" t="s">
        <v>22</v>
      </c>
      <c r="C5" s="79">
        <v>41639</v>
      </c>
      <c r="D5" s="12">
        <v>297428.28000000003</v>
      </c>
      <c r="E5" s="12">
        <v>297428.28000000003</v>
      </c>
      <c r="F5" s="12">
        <v>188717.37</v>
      </c>
      <c r="G5" s="12">
        <v>108710.91</v>
      </c>
      <c r="H5" s="22">
        <v>31157.55</v>
      </c>
      <c r="I5" s="54" t="s">
        <v>35</v>
      </c>
      <c r="J5" s="51">
        <v>20</v>
      </c>
      <c r="K5" s="49">
        <v>31157.55</v>
      </c>
      <c r="L5" s="46"/>
    </row>
    <row r="6" spans="1:12">
      <c r="A6" s="9" t="s">
        <v>36</v>
      </c>
      <c r="B6" s="54" t="s">
        <v>22</v>
      </c>
      <c r="C6" s="79">
        <v>41639</v>
      </c>
      <c r="D6" s="12">
        <v>28276.81</v>
      </c>
      <c r="E6" s="12">
        <v>28276.81</v>
      </c>
      <c r="F6" s="12">
        <v>15087.39</v>
      </c>
      <c r="G6" s="12">
        <v>13189.42</v>
      </c>
      <c r="H6" s="22">
        <v>2939.91</v>
      </c>
      <c r="I6" s="54" t="s">
        <v>35</v>
      </c>
      <c r="J6" s="51">
        <v>20</v>
      </c>
      <c r="K6" s="49">
        <v>2939.91</v>
      </c>
      <c r="L6" s="46"/>
    </row>
    <row r="7" spans="1:12">
      <c r="A7" s="9" t="s">
        <v>37</v>
      </c>
      <c r="B7" s="54" t="s">
        <v>22</v>
      </c>
      <c r="C7" s="79">
        <v>41639</v>
      </c>
      <c r="D7" s="12">
        <v>3774.29</v>
      </c>
      <c r="E7" s="12">
        <v>3774.29</v>
      </c>
      <c r="F7" s="12">
        <v>1662.15</v>
      </c>
      <c r="G7" s="12">
        <v>2112.14</v>
      </c>
      <c r="H7" s="22">
        <v>325.89999999999998</v>
      </c>
      <c r="I7" s="54" t="s">
        <v>35</v>
      </c>
      <c r="J7" s="51">
        <v>20</v>
      </c>
      <c r="K7" s="49">
        <v>325.89999999999998</v>
      </c>
      <c r="L7" s="46"/>
    </row>
    <row r="8" spans="1:12">
      <c r="A8" s="9" t="s">
        <v>38</v>
      </c>
      <c r="B8" s="54" t="s">
        <v>22</v>
      </c>
      <c r="C8" s="79">
        <v>41639</v>
      </c>
      <c r="D8" s="12">
        <v>32368.639999999999</v>
      </c>
      <c r="E8" s="12">
        <v>32368.639999999999</v>
      </c>
      <c r="F8" s="12">
        <v>13105.61</v>
      </c>
      <c r="G8" s="12">
        <v>19263.03</v>
      </c>
      <c r="H8" s="22">
        <v>2574.9699999999998</v>
      </c>
      <c r="I8" s="54" t="s">
        <v>35</v>
      </c>
      <c r="J8" s="51">
        <v>20</v>
      </c>
      <c r="K8" s="49">
        <v>2574.9699999999998</v>
      </c>
      <c r="L8" s="46"/>
    </row>
    <row r="9" spans="1:12">
      <c r="A9" s="9" t="s">
        <v>39</v>
      </c>
      <c r="B9" s="54" t="s">
        <v>22</v>
      </c>
      <c r="C9" s="79">
        <v>41639</v>
      </c>
      <c r="D9" s="12">
        <v>36055.18</v>
      </c>
      <c r="E9" s="12">
        <v>36055.18</v>
      </c>
      <c r="F9" s="12">
        <v>13510.04</v>
      </c>
      <c r="G9" s="12">
        <v>22545.14</v>
      </c>
      <c r="H9" s="22">
        <v>2659.21</v>
      </c>
      <c r="I9" s="54" t="s">
        <v>35</v>
      </c>
      <c r="J9" s="51">
        <v>20</v>
      </c>
      <c r="K9" s="49">
        <v>2659.21</v>
      </c>
      <c r="L9" s="46"/>
    </row>
    <row r="10" spans="1:12">
      <c r="A10" s="9" t="s">
        <v>40</v>
      </c>
      <c r="B10" s="54" t="s">
        <v>22</v>
      </c>
      <c r="C10" s="79">
        <v>41639</v>
      </c>
      <c r="D10" s="12">
        <v>69703.259999999995</v>
      </c>
      <c r="E10" s="12">
        <v>69703.259999999995</v>
      </c>
      <c r="F10" s="12">
        <v>24304.94</v>
      </c>
      <c r="G10" s="12">
        <v>45398.32</v>
      </c>
      <c r="H10" s="22">
        <v>4791.17</v>
      </c>
      <c r="I10" s="54" t="s">
        <v>35</v>
      </c>
      <c r="J10" s="51">
        <v>20</v>
      </c>
      <c r="K10" s="49">
        <v>4791.17</v>
      </c>
      <c r="L10" s="46"/>
    </row>
    <row r="11" spans="1:12">
      <c r="A11" s="9" t="s">
        <v>41</v>
      </c>
      <c r="B11" s="54" t="s">
        <v>22</v>
      </c>
      <c r="C11" s="79">
        <v>41639</v>
      </c>
      <c r="D11" s="12">
        <v>177084.88</v>
      </c>
      <c r="E11" s="12">
        <v>177084.88</v>
      </c>
      <c r="F11" s="12">
        <v>57737.31</v>
      </c>
      <c r="G11" s="12">
        <v>119347.57</v>
      </c>
      <c r="H11" s="22">
        <v>11396.09</v>
      </c>
      <c r="I11" s="54" t="s">
        <v>35</v>
      </c>
      <c r="J11" s="51">
        <v>20</v>
      </c>
      <c r="K11" s="49">
        <v>11396.09</v>
      </c>
      <c r="L11" s="46"/>
    </row>
    <row r="12" spans="1:12">
      <c r="A12" s="9" t="s">
        <v>42</v>
      </c>
      <c r="B12" s="54" t="s">
        <v>22</v>
      </c>
      <c r="C12" s="79">
        <v>41639</v>
      </c>
      <c r="D12" s="12">
        <v>51527.67</v>
      </c>
      <c r="E12" s="12">
        <v>51527.67</v>
      </c>
      <c r="F12" s="12">
        <v>15773.36</v>
      </c>
      <c r="G12" s="12">
        <v>35754.31</v>
      </c>
      <c r="H12" s="22">
        <v>3116.48</v>
      </c>
      <c r="I12" s="54" t="s">
        <v>35</v>
      </c>
      <c r="J12" s="51">
        <v>20</v>
      </c>
      <c r="K12" s="49">
        <v>3116.48</v>
      </c>
      <c r="L12" s="46"/>
    </row>
    <row r="13" spans="1:12">
      <c r="A13" s="9" t="s">
        <v>43</v>
      </c>
      <c r="B13" s="54" t="s">
        <v>22</v>
      </c>
      <c r="C13" s="79">
        <v>41639</v>
      </c>
      <c r="D13" s="12">
        <v>52969.919999999998</v>
      </c>
      <c r="E13" s="12">
        <v>52969.919999999998</v>
      </c>
      <c r="F13" s="12">
        <v>15282.11</v>
      </c>
      <c r="G13" s="12">
        <v>37687.81</v>
      </c>
      <c r="H13" s="22">
        <v>3022.29</v>
      </c>
      <c r="I13" s="54" t="s">
        <v>35</v>
      </c>
      <c r="J13" s="51">
        <v>20</v>
      </c>
      <c r="K13" s="49">
        <v>3022.29</v>
      </c>
      <c r="L13" s="46"/>
    </row>
    <row r="14" spans="1:12">
      <c r="A14" s="9" t="s">
        <v>44</v>
      </c>
      <c r="B14" s="54" t="s">
        <v>22</v>
      </c>
      <c r="C14" s="79">
        <v>41639</v>
      </c>
      <c r="D14" s="12">
        <v>3945.49</v>
      </c>
      <c r="E14" s="12">
        <v>3945.49</v>
      </c>
      <c r="F14" s="12">
        <v>1076.3599999999999</v>
      </c>
      <c r="G14" s="12">
        <v>2869.13</v>
      </c>
      <c r="H14" s="22">
        <v>213.05</v>
      </c>
      <c r="I14" s="54" t="s">
        <v>35</v>
      </c>
      <c r="J14" s="51">
        <v>20</v>
      </c>
      <c r="K14" s="49">
        <v>213.05</v>
      </c>
      <c r="L14" s="46"/>
    </row>
    <row r="15" spans="1:12">
      <c r="A15" s="9" t="s">
        <v>45</v>
      </c>
      <c r="B15" s="54" t="s">
        <v>22</v>
      </c>
      <c r="C15" s="79">
        <v>41639</v>
      </c>
      <c r="D15" s="12">
        <v>189740.32</v>
      </c>
      <c r="E15" s="12">
        <v>189740.32</v>
      </c>
      <c r="F15" s="12">
        <v>46531.9</v>
      </c>
      <c r="G15" s="12">
        <v>143208.42000000001</v>
      </c>
      <c r="H15" s="22">
        <v>9900.7000000000007</v>
      </c>
      <c r="I15" s="54" t="s">
        <v>35</v>
      </c>
      <c r="J15" s="51">
        <v>20</v>
      </c>
      <c r="K15" s="49">
        <v>9900.7000000000007</v>
      </c>
      <c r="L15" s="46"/>
    </row>
    <row r="16" spans="1:12">
      <c r="A16" s="9" t="s">
        <v>46</v>
      </c>
      <c r="B16" s="54" t="s">
        <v>22</v>
      </c>
      <c r="C16" s="79">
        <v>41639</v>
      </c>
      <c r="D16" s="12">
        <v>99964.1</v>
      </c>
      <c r="E16" s="12">
        <v>99964.1</v>
      </c>
      <c r="F16" s="12">
        <v>18856.53</v>
      </c>
      <c r="G16" s="12">
        <v>81107.570000000007</v>
      </c>
      <c r="H16" s="22">
        <v>5244.77</v>
      </c>
      <c r="I16" s="54" t="s">
        <v>35</v>
      </c>
      <c r="J16" s="51">
        <v>20</v>
      </c>
      <c r="K16" s="49">
        <v>5244.77</v>
      </c>
      <c r="L16" s="46"/>
    </row>
    <row r="17" spans="1:12">
      <c r="A17" s="9" t="s">
        <v>47</v>
      </c>
      <c r="B17" s="54" t="s">
        <v>22</v>
      </c>
      <c r="C17" s="79">
        <v>41639</v>
      </c>
      <c r="D17" s="12">
        <v>7571.27</v>
      </c>
      <c r="E17" s="12">
        <v>7571.27</v>
      </c>
      <c r="F17" s="12">
        <v>1326.65</v>
      </c>
      <c r="G17" s="12">
        <v>6244.62</v>
      </c>
      <c r="H17" s="22">
        <v>379.34</v>
      </c>
      <c r="I17" s="54" t="s">
        <v>35</v>
      </c>
      <c r="J17" s="51">
        <v>20</v>
      </c>
      <c r="K17" s="49">
        <v>379.34</v>
      </c>
      <c r="L17" s="46"/>
    </row>
    <row r="18" spans="1:12">
      <c r="A18" s="9" t="s">
        <v>48</v>
      </c>
      <c r="B18" s="54" t="s">
        <v>22</v>
      </c>
      <c r="C18" s="79">
        <v>42004</v>
      </c>
      <c r="D18" s="12">
        <v>13710.82</v>
      </c>
      <c r="E18" s="12">
        <v>13710.82</v>
      </c>
      <c r="F18" s="12">
        <v>1713.85</v>
      </c>
      <c r="G18" s="12">
        <v>11996.97</v>
      </c>
      <c r="H18" s="22">
        <v>685.54</v>
      </c>
      <c r="I18" s="54" t="s">
        <v>35</v>
      </c>
      <c r="J18" s="51">
        <v>20</v>
      </c>
      <c r="K18" s="49">
        <v>685.54</v>
      </c>
      <c r="L18" s="46"/>
    </row>
    <row r="19" spans="1:12">
      <c r="A19" s="9" t="s">
        <v>48</v>
      </c>
      <c r="B19" s="54" t="s">
        <v>22</v>
      </c>
      <c r="C19" s="79">
        <v>42004</v>
      </c>
      <c r="D19" s="12">
        <v>1529.01</v>
      </c>
      <c r="E19" s="12">
        <v>1529.01</v>
      </c>
      <c r="F19" s="12">
        <v>191.13</v>
      </c>
      <c r="G19" s="12">
        <v>1337.88</v>
      </c>
      <c r="H19" s="22">
        <v>76.45</v>
      </c>
      <c r="I19" s="54" t="s">
        <v>35</v>
      </c>
      <c r="J19" s="51">
        <v>20</v>
      </c>
      <c r="K19" s="49">
        <v>76.45</v>
      </c>
      <c r="L19" s="46"/>
    </row>
    <row r="20" spans="1:12">
      <c r="A20" s="9" t="s">
        <v>49</v>
      </c>
      <c r="B20" s="54" t="s">
        <v>22</v>
      </c>
      <c r="C20" s="79">
        <v>42004</v>
      </c>
      <c r="D20" s="12">
        <v>20077.71</v>
      </c>
      <c r="E20" s="12">
        <v>20077.71</v>
      </c>
      <c r="F20" s="12">
        <v>2514.87</v>
      </c>
      <c r="G20" s="12">
        <v>17562.84</v>
      </c>
      <c r="H20" s="22">
        <v>1005.95</v>
      </c>
      <c r="I20" s="54" t="s">
        <v>35</v>
      </c>
      <c r="J20" s="51">
        <v>20</v>
      </c>
      <c r="K20" s="49">
        <v>1005.95</v>
      </c>
      <c r="L20" s="46"/>
    </row>
    <row r="21" spans="1:12">
      <c r="A21" s="9" t="s">
        <v>48</v>
      </c>
      <c r="B21" s="54" t="s">
        <v>22</v>
      </c>
      <c r="C21" s="79">
        <v>42004</v>
      </c>
      <c r="D21" s="12">
        <v>5104.34</v>
      </c>
      <c r="E21" s="12">
        <v>5104.34</v>
      </c>
      <c r="F21" s="12">
        <v>639.35</v>
      </c>
      <c r="G21" s="12">
        <v>4464.99</v>
      </c>
      <c r="H21" s="22">
        <v>255.74</v>
      </c>
      <c r="I21" s="54" t="s">
        <v>35</v>
      </c>
      <c r="J21" s="51">
        <v>20</v>
      </c>
      <c r="K21" s="49">
        <v>255.74</v>
      </c>
      <c r="L21" s="46"/>
    </row>
    <row r="22" spans="1:12">
      <c r="A22" s="9" t="s">
        <v>50</v>
      </c>
      <c r="B22" s="54" t="s">
        <v>51</v>
      </c>
      <c r="C22" s="79">
        <v>42369</v>
      </c>
      <c r="D22" s="12">
        <v>8884.4699999999993</v>
      </c>
      <c r="E22" s="12">
        <v>8884.4699999999993</v>
      </c>
      <c r="F22" s="12">
        <v>0</v>
      </c>
      <c r="G22" s="12">
        <v>8884.4699999999993</v>
      </c>
      <c r="H22" s="22">
        <v>0</v>
      </c>
      <c r="I22" s="54" t="s">
        <v>35</v>
      </c>
      <c r="J22" s="51">
        <v>20</v>
      </c>
      <c r="K22" s="49">
        <v>0</v>
      </c>
      <c r="L22" s="47"/>
    </row>
    <row r="23" spans="1:12">
      <c r="A23" s="9" t="s">
        <v>50</v>
      </c>
      <c r="B23" s="54" t="s">
        <v>22</v>
      </c>
      <c r="C23" s="79">
        <v>42369</v>
      </c>
      <c r="D23" s="12">
        <v>8884.4699999999993</v>
      </c>
      <c r="E23" s="12">
        <v>8884.4699999999993</v>
      </c>
      <c r="F23" s="12">
        <v>666.33</v>
      </c>
      <c r="G23" s="12">
        <v>8218.14</v>
      </c>
      <c r="H23" s="22">
        <v>444.22</v>
      </c>
      <c r="I23" s="54" t="s">
        <v>35</v>
      </c>
      <c r="J23" s="51">
        <v>20</v>
      </c>
      <c r="K23" s="49">
        <v>444.22</v>
      </c>
      <c r="L23" s="46"/>
    </row>
    <row r="24" spans="1:12">
      <c r="A24" s="9" t="s">
        <v>52</v>
      </c>
      <c r="B24" s="54" t="s">
        <v>22</v>
      </c>
      <c r="C24" s="79">
        <v>42369</v>
      </c>
      <c r="D24" s="12">
        <v>28350.49</v>
      </c>
      <c r="E24" s="12">
        <v>28350.49</v>
      </c>
      <c r="F24" s="12">
        <v>2126.2800000000002</v>
      </c>
      <c r="G24" s="12">
        <v>26224.21</v>
      </c>
      <c r="H24" s="22">
        <v>1417.52</v>
      </c>
      <c r="I24" s="54" t="s">
        <v>35</v>
      </c>
      <c r="J24" s="51">
        <v>20</v>
      </c>
      <c r="K24" s="49">
        <v>1417.52</v>
      </c>
      <c r="L24" s="46"/>
    </row>
    <row r="25" spans="1:12">
      <c r="A25" s="9" t="s">
        <v>52</v>
      </c>
      <c r="B25" s="54" t="s">
        <v>51</v>
      </c>
      <c r="C25" s="79">
        <v>42369</v>
      </c>
      <c r="D25" s="12">
        <v>28350.49</v>
      </c>
      <c r="E25" s="12">
        <v>28350.49</v>
      </c>
      <c r="F25" s="12">
        <v>0</v>
      </c>
      <c r="G25" s="12">
        <v>28350.49</v>
      </c>
      <c r="H25" s="22">
        <v>0</v>
      </c>
      <c r="I25" s="54" t="s">
        <v>35</v>
      </c>
      <c r="J25" s="51">
        <v>20</v>
      </c>
      <c r="K25" s="49">
        <v>0</v>
      </c>
      <c r="L25" s="47"/>
    </row>
    <row r="26" spans="1:12">
      <c r="A26" s="9" t="s">
        <v>52</v>
      </c>
      <c r="B26" s="54" t="s">
        <v>22</v>
      </c>
      <c r="C26" s="79">
        <v>42369</v>
      </c>
      <c r="D26" s="12">
        <v>175.06</v>
      </c>
      <c r="E26" s="12">
        <v>175.06</v>
      </c>
      <c r="F26" s="12">
        <v>13.13</v>
      </c>
      <c r="G26" s="12">
        <v>161.93</v>
      </c>
      <c r="H26" s="22">
        <v>8.75</v>
      </c>
      <c r="I26" s="54" t="s">
        <v>35</v>
      </c>
      <c r="J26" s="51">
        <v>20</v>
      </c>
      <c r="K26" s="49">
        <v>8.75</v>
      </c>
      <c r="L26" s="46"/>
    </row>
    <row r="27" spans="1:12">
      <c r="A27" s="9" t="s">
        <v>52</v>
      </c>
      <c r="B27" s="54" t="s">
        <v>51</v>
      </c>
      <c r="C27" s="79">
        <v>42369</v>
      </c>
      <c r="D27" s="12">
        <v>175.06</v>
      </c>
      <c r="E27" s="12">
        <v>175.06</v>
      </c>
      <c r="F27" s="12">
        <v>0</v>
      </c>
      <c r="G27" s="12">
        <v>175.06</v>
      </c>
      <c r="H27" s="22">
        <v>0</v>
      </c>
      <c r="I27" s="54" t="s">
        <v>35</v>
      </c>
      <c r="J27" s="51">
        <v>20</v>
      </c>
      <c r="K27" s="49">
        <v>0</v>
      </c>
      <c r="L27" s="47"/>
    </row>
    <row r="28" spans="1:12">
      <c r="A28" s="9" t="s">
        <v>53</v>
      </c>
      <c r="B28" s="54" t="s">
        <v>22</v>
      </c>
      <c r="C28" s="79">
        <v>42369</v>
      </c>
      <c r="D28" s="12">
        <v>1232.69</v>
      </c>
      <c r="E28" s="12">
        <v>1232.69</v>
      </c>
      <c r="F28" s="12">
        <v>92.45</v>
      </c>
      <c r="G28" s="12">
        <v>1140.24</v>
      </c>
      <c r="H28" s="22">
        <v>61.63</v>
      </c>
      <c r="I28" s="54" t="s">
        <v>35</v>
      </c>
      <c r="J28" s="51">
        <v>20</v>
      </c>
      <c r="K28" s="49">
        <v>61.63</v>
      </c>
      <c r="L28" s="46"/>
    </row>
    <row r="29" spans="1:12">
      <c r="A29" s="9" t="s">
        <v>53</v>
      </c>
      <c r="B29" s="54" t="s">
        <v>51</v>
      </c>
      <c r="C29" s="79">
        <v>42369</v>
      </c>
      <c r="D29" s="12">
        <v>1232.69</v>
      </c>
      <c r="E29" s="12">
        <v>1232.69</v>
      </c>
      <c r="F29" s="12">
        <v>0</v>
      </c>
      <c r="G29" s="12">
        <v>1232.69</v>
      </c>
      <c r="H29" s="22">
        <v>0</v>
      </c>
      <c r="I29" s="54" t="s">
        <v>35</v>
      </c>
      <c r="J29" s="51">
        <v>20</v>
      </c>
      <c r="K29" s="49">
        <v>0</v>
      </c>
      <c r="L29" s="47"/>
    </row>
    <row r="30" spans="1:12">
      <c r="A30" s="9" t="s">
        <v>53</v>
      </c>
      <c r="B30" s="54" t="s">
        <v>22</v>
      </c>
      <c r="C30" s="79">
        <v>42369</v>
      </c>
      <c r="D30" s="12">
        <v>2120.11</v>
      </c>
      <c r="E30" s="12">
        <v>2120.11</v>
      </c>
      <c r="F30" s="12">
        <v>159.01</v>
      </c>
      <c r="G30" s="12">
        <v>1961.1</v>
      </c>
      <c r="H30" s="22">
        <v>106.01</v>
      </c>
      <c r="I30" s="54" t="s">
        <v>35</v>
      </c>
      <c r="J30" s="51">
        <v>20</v>
      </c>
      <c r="K30" s="49">
        <v>106.01</v>
      </c>
      <c r="L30" s="46"/>
    </row>
    <row r="31" spans="1:12">
      <c r="A31" s="9" t="s">
        <v>53</v>
      </c>
      <c r="B31" s="54" t="s">
        <v>51</v>
      </c>
      <c r="C31" s="79">
        <v>42369</v>
      </c>
      <c r="D31" s="12">
        <v>2120.11</v>
      </c>
      <c r="E31" s="12">
        <v>2120.11</v>
      </c>
      <c r="F31" s="12">
        <v>0</v>
      </c>
      <c r="G31" s="12">
        <v>2120.11</v>
      </c>
      <c r="H31" s="22">
        <v>0</v>
      </c>
      <c r="I31" s="54" t="s">
        <v>35</v>
      </c>
      <c r="J31" s="51">
        <v>20</v>
      </c>
      <c r="K31" s="49">
        <v>0</v>
      </c>
      <c r="L31" s="47"/>
    </row>
    <row r="32" spans="1:12">
      <c r="A32" s="9" t="s">
        <v>53</v>
      </c>
      <c r="B32" s="54" t="s">
        <v>22</v>
      </c>
      <c r="C32" s="79">
        <v>42369</v>
      </c>
      <c r="D32" s="12">
        <v>2120.11</v>
      </c>
      <c r="E32" s="12">
        <v>2120.11</v>
      </c>
      <c r="F32" s="12">
        <v>159.01</v>
      </c>
      <c r="G32" s="12">
        <v>1961.1</v>
      </c>
      <c r="H32" s="22">
        <v>106.01</v>
      </c>
      <c r="I32" s="54" t="s">
        <v>35</v>
      </c>
      <c r="J32" s="51">
        <v>20</v>
      </c>
      <c r="K32" s="49">
        <v>106.01</v>
      </c>
      <c r="L32" s="46"/>
    </row>
    <row r="33" spans="1:12">
      <c r="A33" s="9" t="s">
        <v>53</v>
      </c>
      <c r="B33" s="54" t="s">
        <v>51</v>
      </c>
      <c r="C33" s="79">
        <v>42369</v>
      </c>
      <c r="D33" s="12">
        <v>2120.11</v>
      </c>
      <c r="E33" s="12">
        <v>2120.11</v>
      </c>
      <c r="F33" s="12">
        <v>0</v>
      </c>
      <c r="G33" s="12">
        <v>2120.11</v>
      </c>
      <c r="H33" s="22">
        <v>0</v>
      </c>
      <c r="I33" s="54" t="s">
        <v>35</v>
      </c>
      <c r="J33" s="51">
        <v>20</v>
      </c>
      <c r="K33" s="49">
        <v>0</v>
      </c>
      <c r="L33" s="47"/>
    </row>
    <row r="34" spans="1:12">
      <c r="A34" s="9" t="s">
        <v>54</v>
      </c>
      <c r="B34" s="54" t="s">
        <v>22</v>
      </c>
      <c r="C34" s="79">
        <v>42369</v>
      </c>
      <c r="D34" s="12">
        <v>5409.18</v>
      </c>
      <c r="E34" s="12">
        <v>5409.18</v>
      </c>
      <c r="F34" s="12">
        <v>405.69</v>
      </c>
      <c r="G34" s="12">
        <v>5003.49</v>
      </c>
      <c r="H34" s="22">
        <v>270.45999999999998</v>
      </c>
      <c r="I34" s="54" t="s">
        <v>35</v>
      </c>
      <c r="J34" s="51">
        <v>20</v>
      </c>
      <c r="K34" s="49">
        <v>270.45999999999998</v>
      </c>
      <c r="L34" s="46"/>
    </row>
    <row r="35" spans="1:12">
      <c r="A35" s="9" t="s">
        <v>54</v>
      </c>
      <c r="B35" s="54" t="s">
        <v>51</v>
      </c>
      <c r="C35" s="79">
        <v>42369</v>
      </c>
      <c r="D35" s="12">
        <v>5409.18</v>
      </c>
      <c r="E35" s="12">
        <v>5409.18</v>
      </c>
      <c r="F35" s="12">
        <v>0</v>
      </c>
      <c r="G35" s="12">
        <v>5409.18</v>
      </c>
      <c r="H35" s="22">
        <v>0</v>
      </c>
      <c r="I35" s="54" t="s">
        <v>35</v>
      </c>
      <c r="J35" s="51">
        <v>20</v>
      </c>
      <c r="K35" s="49">
        <v>0</v>
      </c>
      <c r="L35" s="47"/>
    </row>
    <row r="36" spans="1:12">
      <c r="A36" s="9" t="s">
        <v>55</v>
      </c>
      <c r="B36" s="54" t="s">
        <v>22</v>
      </c>
      <c r="C36" s="79">
        <v>42369</v>
      </c>
      <c r="D36" s="12">
        <v>2971.27</v>
      </c>
      <c r="E36" s="12">
        <v>2971.27</v>
      </c>
      <c r="F36" s="12">
        <v>222.84</v>
      </c>
      <c r="G36" s="12">
        <v>2748.43</v>
      </c>
      <c r="H36" s="22">
        <v>148.56</v>
      </c>
      <c r="I36" s="54" t="s">
        <v>35</v>
      </c>
      <c r="J36" s="51">
        <v>20</v>
      </c>
      <c r="K36" s="49">
        <v>148.56</v>
      </c>
      <c r="L36" s="46"/>
    </row>
    <row r="37" spans="1:12">
      <c r="A37" s="9" t="s">
        <v>56</v>
      </c>
      <c r="B37" s="54" t="s">
        <v>22</v>
      </c>
      <c r="C37" s="79">
        <v>42369</v>
      </c>
      <c r="D37" s="12">
        <v>3760</v>
      </c>
      <c r="E37" s="12">
        <v>3760</v>
      </c>
      <c r="F37" s="12">
        <v>282</v>
      </c>
      <c r="G37" s="12">
        <v>3478</v>
      </c>
      <c r="H37" s="22">
        <v>188</v>
      </c>
      <c r="I37" s="54" t="s">
        <v>35</v>
      </c>
      <c r="J37" s="51">
        <v>20</v>
      </c>
      <c r="K37" s="49">
        <v>188</v>
      </c>
      <c r="L37" s="46"/>
    </row>
    <row r="38" spans="1:12" ht="12.75" thickBot="1">
      <c r="A38" s="9" t="s">
        <v>57</v>
      </c>
      <c r="B38" s="54" t="s">
        <v>22</v>
      </c>
      <c r="C38" s="79">
        <v>42369</v>
      </c>
      <c r="D38" s="12">
        <v>1104.23</v>
      </c>
      <c r="E38" s="12">
        <v>1104.23</v>
      </c>
      <c r="F38" s="12">
        <v>82.82</v>
      </c>
      <c r="G38" s="12">
        <v>1021.41</v>
      </c>
      <c r="H38" s="22">
        <v>55.21</v>
      </c>
      <c r="I38" s="54" t="s">
        <v>35</v>
      </c>
      <c r="J38" s="51">
        <v>20</v>
      </c>
      <c r="K38" s="49">
        <v>55.21</v>
      </c>
      <c r="L38" s="46"/>
    </row>
    <row r="39" spans="1:12" s="18" customFormat="1" ht="27.75" customHeight="1">
      <c r="A39" s="214" t="s">
        <v>23</v>
      </c>
      <c r="B39" s="215"/>
      <c r="C39" s="215"/>
      <c r="D39" s="215"/>
      <c r="E39" s="30"/>
      <c r="F39" s="30"/>
      <c r="G39" s="30"/>
      <c r="H39" s="31">
        <f>SUM(H5:H38)</f>
        <v>82551.48000000001</v>
      </c>
      <c r="I39" s="32" t="s">
        <v>24</v>
      </c>
      <c r="J39" s="52"/>
      <c r="K39" s="33"/>
      <c r="L39" s="17"/>
    </row>
    <row r="40" spans="1:12" ht="25.5" customHeight="1">
      <c r="A40" s="216" t="s">
        <v>30</v>
      </c>
      <c r="B40" s="217"/>
      <c r="C40" s="217"/>
      <c r="D40" s="217"/>
      <c r="E40" s="35"/>
      <c r="F40" s="35"/>
      <c r="G40" s="35"/>
      <c r="H40" s="36"/>
      <c r="I40" s="34"/>
      <c r="J40" s="53"/>
      <c r="K40" s="99">
        <f>SUM(K5:K39)</f>
        <v>82551.48000000001</v>
      </c>
      <c r="L40" s="19" t="s">
        <v>25</v>
      </c>
    </row>
    <row r="41" spans="1:12" ht="16.5">
      <c r="A41" s="48" t="s">
        <v>28</v>
      </c>
      <c r="B41" s="10"/>
      <c r="C41" s="11"/>
      <c r="D41" s="12"/>
      <c r="E41" s="12"/>
      <c r="F41" s="12"/>
      <c r="G41" s="12"/>
      <c r="H41" s="81"/>
      <c r="I41" s="10"/>
      <c r="J41" s="54"/>
      <c r="K41" s="25"/>
      <c r="L41" s="13"/>
    </row>
    <row r="42" spans="1:12" ht="28.5" customHeight="1" thickBot="1">
      <c r="A42" s="218" t="s">
        <v>29</v>
      </c>
      <c r="B42" s="219"/>
      <c r="C42" s="219"/>
      <c r="D42" s="219"/>
      <c r="E42" s="80">
        <v>1020078.9299999999</v>
      </c>
      <c r="F42" s="132" t="s">
        <v>564</v>
      </c>
      <c r="G42" s="38"/>
      <c r="H42" s="82"/>
      <c r="I42" s="14"/>
      <c r="J42" s="57">
        <v>20</v>
      </c>
      <c r="K42" s="26">
        <f>(E42/J42)/2</f>
        <v>25501.973249999999</v>
      </c>
      <c r="L42" s="39" t="s">
        <v>33</v>
      </c>
    </row>
    <row r="43" spans="1:12" ht="34.5" customHeight="1" thickBot="1">
      <c r="A43" s="29" t="s">
        <v>31</v>
      </c>
      <c r="B43" s="14"/>
      <c r="C43" s="15"/>
      <c r="D43" s="16"/>
      <c r="E43" s="16"/>
      <c r="F43" s="16"/>
      <c r="G43" s="16"/>
      <c r="H43" s="83">
        <f>SUM(H39:H42)</f>
        <v>82551.48000000001</v>
      </c>
      <c r="I43" s="14"/>
      <c r="J43" s="55"/>
      <c r="K43" s="84">
        <f>SUM(K39:K42)</f>
        <v>108053.45325000001</v>
      </c>
      <c r="L43" s="131" t="s">
        <v>565</v>
      </c>
    </row>
    <row r="44" spans="1:12">
      <c r="A44" t="s">
        <v>26</v>
      </c>
      <c r="L44"/>
    </row>
    <row r="45" spans="1:12">
      <c r="A45" t="s">
        <v>27</v>
      </c>
      <c r="L45"/>
    </row>
    <row r="46" spans="1:12">
      <c r="L46"/>
    </row>
    <row r="47" spans="1:12" ht="36" customHeight="1">
      <c r="A47" s="220" t="s">
        <v>103</v>
      </c>
      <c r="B47" s="220"/>
      <c r="C47" s="220"/>
      <c r="D47" s="220"/>
      <c r="E47" s="220"/>
      <c r="F47" s="220"/>
      <c r="G47" s="220"/>
      <c r="H47" s="220"/>
      <c r="I47" s="220"/>
      <c r="J47" s="220"/>
      <c r="K47" s="220"/>
      <c r="L47"/>
    </row>
    <row r="48" spans="1:12">
      <c r="A48" s="42"/>
      <c r="B48" s="42"/>
      <c r="C48" s="43"/>
      <c r="D48" s="44"/>
      <c r="E48" s="44"/>
      <c r="F48" s="44"/>
      <c r="G48" s="44"/>
      <c r="H48" s="44"/>
      <c r="I48" s="42"/>
      <c r="J48" s="56"/>
      <c r="K48" s="45"/>
    </row>
    <row r="49" spans="1:15">
      <c r="A49" s="42"/>
      <c r="B49" s="42"/>
      <c r="C49" s="43"/>
      <c r="D49" s="44"/>
      <c r="E49" s="44"/>
      <c r="F49" s="44"/>
      <c r="G49" s="44"/>
      <c r="H49" s="44"/>
      <c r="I49" s="42"/>
      <c r="J49" s="56"/>
      <c r="K49" s="45"/>
    </row>
    <row r="50" spans="1:15">
      <c r="A50" s="42"/>
      <c r="B50" s="42"/>
      <c r="C50" s="43"/>
      <c r="D50" s="44"/>
      <c r="E50" s="44"/>
      <c r="F50" s="44"/>
      <c r="G50" s="44"/>
      <c r="H50" s="44"/>
      <c r="I50" s="42"/>
      <c r="J50" s="56"/>
      <c r="K50" s="45"/>
    </row>
    <row r="51" spans="1:15">
      <c r="A51" s="42"/>
      <c r="B51" s="42"/>
      <c r="C51" s="43"/>
      <c r="D51" s="44"/>
      <c r="E51" s="44"/>
      <c r="F51" s="44"/>
      <c r="G51" s="44"/>
      <c r="H51" s="44"/>
      <c r="I51" s="42"/>
      <c r="J51" s="56"/>
      <c r="K51" s="45"/>
    </row>
    <row r="52" spans="1:15">
      <c r="A52" s="62"/>
      <c r="B52" s="62"/>
      <c r="C52" s="63"/>
      <c r="D52" s="58"/>
      <c r="E52" s="58"/>
      <c r="F52" s="58"/>
      <c r="G52" s="58"/>
      <c r="H52" s="58"/>
      <c r="I52" s="62"/>
      <c r="J52" s="64"/>
      <c r="K52" s="59"/>
      <c r="L52" s="60"/>
      <c r="M52" s="65"/>
      <c r="N52" s="65"/>
      <c r="O52" s="65"/>
    </row>
    <row r="53" spans="1:15">
      <c r="A53" s="62"/>
      <c r="B53" s="62"/>
      <c r="C53" s="63"/>
      <c r="D53" s="58"/>
      <c r="E53" s="58"/>
      <c r="F53" s="58"/>
      <c r="G53" s="58"/>
      <c r="H53" s="62"/>
      <c r="I53" s="62"/>
      <c r="J53" s="66"/>
      <c r="K53" s="58"/>
      <c r="L53" s="58"/>
      <c r="M53" s="65"/>
      <c r="N53" s="65"/>
      <c r="O53" s="65"/>
    </row>
    <row r="54" spans="1:15">
      <c r="A54" s="62"/>
      <c r="B54" s="62"/>
      <c r="C54" s="63"/>
      <c r="D54" s="58"/>
      <c r="E54" s="58"/>
      <c r="F54" s="58"/>
      <c r="G54" s="58"/>
      <c r="H54" s="58"/>
      <c r="I54" s="62"/>
      <c r="J54" s="64"/>
      <c r="K54" s="59"/>
      <c r="L54" s="60"/>
      <c r="M54" s="65"/>
      <c r="N54" s="65"/>
      <c r="O54" s="65"/>
    </row>
    <row r="55" spans="1:15">
      <c r="A55" s="67"/>
      <c r="B55" s="67"/>
      <c r="C55" s="68"/>
      <c r="D55" s="61"/>
      <c r="E55" s="61"/>
      <c r="F55" s="61"/>
      <c r="G55" s="61"/>
      <c r="H55" s="61"/>
      <c r="I55" s="67"/>
      <c r="J55" s="69"/>
      <c r="K55" s="61"/>
      <c r="L55" s="60"/>
      <c r="M55" s="65"/>
      <c r="N55" s="65"/>
      <c r="O55" s="65"/>
    </row>
    <row r="56" spans="1:15">
      <c r="A56" s="62"/>
      <c r="B56" s="62"/>
      <c r="C56" s="63"/>
      <c r="D56" s="58"/>
      <c r="E56" s="58"/>
      <c r="F56" s="58"/>
      <c r="G56" s="58"/>
      <c r="H56" s="58"/>
      <c r="I56" s="62"/>
      <c r="J56" s="64"/>
      <c r="K56" s="59"/>
      <c r="L56" s="60"/>
      <c r="M56" s="65"/>
      <c r="N56" s="65"/>
      <c r="O56" s="65"/>
    </row>
    <row r="57" spans="1:15">
      <c r="A57" s="65"/>
      <c r="B57" s="65"/>
      <c r="C57" s="65"/>
      <c r="D57" s="65"/>
      <c r="E57" s="65"/>
      <c r="F57" s="65"/>
      <c r="G57" s="65"/>
      <c r="H57" s="70"/>
      <c r="I57" s="65"/>
      <c r="J57" s="71"/>
      <c r="K57" s="70"/>
      <c r="L57" s="70"/>
      <c r="M57" s="65"/>
      <c r="N57" s="65"/>
      <c r="O57" s="65"/>
    </row>
    <row r="58" spans="1:15">
      <c r="A58" s="65"/>
      <c r="B58" s="65"/>
      <c r="C58" s="65"/>
      <c r="D58" s="65"/>
      <c r="E58" s="65"/>
      <c r="F58" s="65"/>
      <c r="G58" s="65"/>
      <c r="H58" s="65"/>
      <c r="I58" s="65"/>
      <c r="J58" s="71"/>
      <c r="K58" s="65"/>
      <c r="L58" s="60"/>
      <c r="M58" s="65"/>
      <c r="N58" s="65"/>
      <c r="O58" s="65"/>
    </row>
    <row r="59" spans="1:15">
      <c r="A59" s="65"/>
      <c r="B59" s="65"/>
      <c r="C59" s="65"/>
      <c r="D59" s="65"/>
      <c r="E59" s="65"/>
      <c r="F59" s="65"/>
      <c r="G59" s="65"/>
      <c r="H59" s="65"/>
      <c r="I59" s="65"/>
      <c r="J59" s="71"/>
      <c r="K59" s="65"/>
      <c r="L59" s="60"/>
      <c r="M59" s="65"/>
      <c r="N59" s="65"/>
      <c r="O59" s="65"/>
    </row>
    <row r="60" spans="1:15">
      <c r="A60" s="65"/>
      <c r="B60" s="65"/>
      <c r="C60" s="65"/>
      <c r="D60" s="65"/>
      <c r="E60" s="65"/>
      <c r="F60" s="65"/>
      <c r="G60" s="65"/>
      <c r="H60" s="72"/>
      <c r="I60" s="65"/>
      <c r="J60" s="71"/>
      <c r="K60" s="65"/>
      <c r="L60" s="60"/>
      <c r="M60" s="65"/>
      <c r="N60" s="65"/>
      <c r="O60" s="65"/>
    </row>
    <row r="61" spans="1:15">
      <c r="A61" s="65"/>
      <c r="B61" s="65"/>
      <c r="C61" s="65"/>
      <c r="D61" s="65"/>
      <c r="E61" s="65"/>
      <c r="F61" s="65"/>
      <c r="G61" s="65"/>
      <c r="H61" s="65"/>
      <c r="I61" s="65"/>
      <c r="J61" s="71"/>
      <c r="K61" s="65"/>
      <c r="L61" s="60"/>
      <c r="M61" s="65"/>
      <c r="N61" s="65"/>
      <c r="O61" s="65"/>
    </row>
    <row r="62" spans="1:15">
      <c r="A62" s="65"/>
      <c r="B62" s="65"/>
      <c r="C62" s="65"/>
      <c r="D62" s="65"/>
      <c r="E62" s="65"/>
      <c r="F62" s="65"/>
      <c r="G62" s="65"/>
      <c r="H62" s="72"/>
      <c r="I62" s="65"/>
      <c r="J62" s="71"/>
      <c r="K62" s="65"/>
      <c r="L62" s="60"/>
      <c r="M62" s="65"/>
      <c r="N62" s="65"/>
      <c r="O62" s="65"/>
    </row>
    <row r="63" spans="1:15">
      <c r="A63" s="65"/>
      <c r="B63" s="65"/>
      <c r="C63" s="65"/>
      <c r="D63" s="65"/>
      <c r="E63" s="65"/>
      <c r="F63" s="65"/>
      <c r="G63" s="65"/>
      <c r="H63" s="72"/>
      <c r="I63" s="65"/>
      <c r="J63" s="71"/>
      <c r="K63" s="65"/>
      <c r="L63" s="60"/>
      <c r="M63" s="65"/>
      <c r="N63" s="65"/>
      <c r="O63" s="65"/>
    </row>
    <row r="64" spans="1:15">
      <c r="A64" s="65"/>
      <c r="B64" s="65"/>
      <c r="C64" s="65"/>
      <c r="D64" s="65"/>
      <c r="E64" s="65"/>
      <c r="F64" s="65"/>
      <c r="G64" s="65"/>
      <c r="H64" s="65"/>
      <c r="I64" s="65"/>
      <c r="J64" s="71"/>
      <c r="K64" s="65"/>
      <c r="L64" s="60"/>
      <c r="M64" s="65"/>
      <c r="N64" s="65"/>
      <c r="O64" s="65"/>
    </row>
  </sheetData>
  <mergeCells count="14">
    <mergeCell ref="I2:I3"/>
    <mergeCell ref="J2:J3"/>
    <mergeCell ref="A47:K47"/>
    <mergeCell ref="A1:L1"/>
    <mergeCell ref="A42:D42"/>
    <mergeCell ref="A40:D40"/>
    <mergeCell ref="A39:D39"/>
    <mergeCell ref="A2:A3"/>
    <mergeCell ref="B2:B3"/>
    <mergeCell ref="C2:C3"/>
    <mergeCell ref="D2:D3"/>
    <mergeCell ref="E2:E3"/>
    <mergeCell ref="F2:F3"/>
    <mergeCell ref="G2:G3"/>
  </mergeCells>
  <pageMargins left="0.11811023622047245" right="0.11811023622047245" top="0.35433070866141736" bottom="0.35433070866141736" header="0.11811023622047245" footer="0.11811023622047245"/>
  <pageSetup scale="99" fitToHeight="2" orientation="landscape" verticalDpi="0" r:id="rId1"/>
  <rowBreaks count="1" manualBreakCount="1">
    <brk id="35" max="16383" man="1"/>
  </rowBreaks>
  <ignoredErrors>
    <ignoredError sqref="A4:K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57"/>
  <sheetViews>
    <sheetView showGridLines="0" topLeftCell="A463" workbookViewId="0">
      <selection activeCell="C15" sqref="C15"/>
    </sheetView>
  </sheetViews>
  <sheetFormatPr defaultRowHeight="12"/>
  <cols>
    <col min="1" max="1" width="45.1640625" bestFit="1" customWidth="1"/>
    <col min="2" max="2" width="6" style="50" bestFit="1" customWidth="1"/>
    <col min="3" max="3" width="12.5" style="50" customWidth="1"/>
    <col min="4" max="4" width="15.33203125" bestFit="1" customWidth="1"/>
    <col min="5" max="5" width="13" bestFit="1" customWidth="1"/>
    <col min="6" max="6" width="18.1640625" bestFit="1" customWidth="1"/>
    <col min="7" max="7" width="13" bestFit="1" customWidth="1"/>
    <col min="8" max="8" width="16" customWidth="1"/>
    <col min="9" max="9" width="13.33203125" bestFit="1" customWidth="1"/>
    <col min="10" max="10" width="10.33203125" bestFit="1" customWidth="1"/>
    <col min="11" max="11" width="16.1640625" customWidth="1"/>
    <col min="12" max="12" width="4.83203125" bestFit="1" customWidth="1"/>
  </cols>
  <sheetData>
    <row r="1" spans="1:12" ht="17.25" thickBot="1">
      <c r="A1" s="221" t="s">
        <v>253</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7.5" customHeight="1"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c r="A5" s="9" t="s">
        <v>128</v>
      </c>
      <c r="B5" s="54" t="s">
        <v>22</v>
      </c>
      <c r="C5" s="79">
        <v>41639</v>
      </c>
      <c r="D5" s="12">
        <v>105845.12</v>
      </c>
      <c r="E5" s="12">
        <v>105845.12</v>
      </c>
      <c r="F5" s="12">
        <v>13159.01</v>
      </c>
      <c r="G5" s="12">
        <v>92686.11</v>
      </c>
      <c r="H5" s="101">
        <v>2616.52</v>
      </c>
      <c r="I5" s="54" t="s">
        <v>129</v>
      </c>
      <c r="J5" s="54">
        <v>50</v>
      </c>
      <c r="K5" s="102">
        <v>2616.52</v>
      </c>
      <c r="L5" s="13"/>
    </row>
    <row r="6" spans="1:12">
      <c r="A6" s="9" t="s">
        <v>130</v>
      </c>
      <c r="B6" s="54" t="s">
        <v>22</v>
      </c>
      <c r="C6" s="79">
        <v>41639</v>
      </c>
      <c r="D6" s="12">
        <v>673454.1</v>
      </c>
      <c r="E6" s="12">
        <v>673454.1</v>
      </c>
      <c r="F6" s="12">
        <v>81520.52</v>
      </c>
      <c r="G6" s="12">
        <v>591933.57999999996</v>
      </c>
      <c r="H6" s="22">
        <v>16252.64</v>
      </c>
      <c r="I6" s="54" t="s">
        <v>129</v>
      </c>
      <c r="J6" s="54">
        <v>50</v>
      </c>
      <c r="K6" s="74">
        <v>16252.64</v>
      </c>
      <c r="L6" s="13"/>
    </row>
    <row r="7" spans="1:12">
      <c r="A7" s="9" t="s">
        <v>131</v>
      </c>
      <c r="B7" s="54" t="s">
        <v>22</v>
      </c>
      <c r="C7" s="79">
        <v>41639</v>
      </c>
      <c r="D7" s="12">
        <v>560876.31000000006</v>
      </c>
      <c r="E7" s="12">
        <v>560876.31000000006</v>
      </c>
      <c r="F7" s="12">
        <v>66289.77</v>
      </c>
      <c r="G7" s="12">
        <v>494586.54</v>
      </c>
      <c r="H7" s="22">
        <v>13217.87</v>
      </c>
      <c r="I7" s="54" t="s">
        <v>129</v>
      </c>
      <c r="J7" s="54">
        <v>50</v>
      </c>
      <c r="K7" s="74">
        <v>13217.87</v>
      </c>
      <c r="L7" s="13"/>
    </row>
    <row r="8" spans="1:12">
      <c r="A8" s="9" t="s">
        <v>132</v>
      </c>
      <c r="B8" s="54" t="s">
        <v>22</v>
      </c>
      <c r="C8" s="79">
        <v>41639</v>
      </c>
      <c r="D8" s="12">
        <v>3696175.18</v>
      </c>
      <c r="E8" s="12">
        <v>3696175.18</v>
      </c>
      <c r="F8" s="12">
        <v>423916.85</v>
      </c>
      <c r="G8" s="12">
        <v>3272258.33</v>
      </c>
      <c r="H8" s="22">
        <v>85181.119999999995</v>
      </c>
      <c r="I8" s="54" t="s">
        <v>129</v>
      </c>
      <c r="J8" s="54">
        <v>50</v>
      </c>
      <c r="K8" s="74">
        <v>85181.119999999995</v>
      </c>
      <c r="L8" s="13"/>
    </row>
    <row r="9" spans="1:12">
      <c r="A9" s="9" t="s">
        <v>133</v>
      </c>
      <c r="B9" s="54" t="s">
        <v>22</v>
      </c>
      <c r="C9" s="79">
        <v>41639</v>
      </c>
      <c r="D9" s="12">
        <v>414596.78</v>
      </c>
      <c r="E9" s="12">
        <v>414596.78</v>
      </c>
      <c r="F9" s="12">
        <v>46789.11</v>
      </c>
      <c r="G9" s="12">
        <v>367807.67</v>
      </c>
      <c r="H9" s="22">
        <v>9331.6</v>
      </c>
      <c r="I9" s="54" t="s">
        <v>129</v>
      </c>
      <c r="J9" s="54">
        <v>50</v>
      </c>
      <c r="K9" s="74">
        <v>9331.6</v>
      </c>
      <c r="L9" s="13"/>
    </row>
    <row r="10" spans="1:12">
      <c r="A10" s="9" t="s">
        <v>134</v>
      </c>
      <c r="B10" s="54" t="s">
        <v>22</v>
      </c>
      <c r="C10" s="79">
        <v>41639</v>
      </c>
      <c r="D10" s="12">
        <v>759494.86</v>
      </c>
      <c r="E10" s="12">
        <v>759494.86</v>
      </c>
      <c r="F10" s="12">
        <v>83822.080000000002</v>
      </c>
      <c r="G10" s="12">
        <v>675672.78</v>
      </c>
      <c r="H10" s="22">
        <v>16719.37</v>
      </c>
      <c r="I10" s="54" t="s">
        <v>129</v>
      </c>
      <c r="J10" s="54">
        <v>50</v>
      </c>
      <c r="K10" s="74">
        <v>16719.37</v>
      </c>
      <c r="L10" s="13"/>
    </row>
    <row r="11" spans="1:12">
      <c r="A11" s="9" t="s">
        <v>135</v>
      </c>
      <c r="B11" s="54" t="s">
        <v>22</v>
      </c>
      <c r="C11" s="79">
        <v>41639</v>
      </c>
      <c r="D11" s="12">
        <v>888282.78</v>
      </c>
      <c r="E11" s="12">
        <v>888282.78</v>
      </c>
      <c r="F11" s="12">
        <v>95920.35</v>
      </c>
      <c r="G11" s="12">
        <v>792362.43</v>
      </c>
      <c r="H11" s="22">
        <v>19134.64</v>
      </c>
      <c r="I11" s="54" t="s">
        <v>129</v>
      </c>
      <c r="J11" s="54">
        <v>50</v>
      </c>
      <c r="K11" s="74">
        <v>19134.64</v>
      </c>
      <c r="L11" s="13"/>
    </row>
    <row r="12" spans="1:12">
      <c r="A12" s="9" t="s">
        <v>136</v>
      </c>
      <c r="B12" s="54" t="s">
        <v>22</v>
      </c>
      <c r="C12" s="79">
        <v>41639</v>
      </c>
      <c r="D12" s="12">
        <v>180708.97</v>
      </c>
      <c r="E12" s="12">
        <v>180708.97</v>
      </c>
      <c r="F12" s="12">
        <v>19101.5</v>
      </c>
      <c r="G12" s="12">
        <v>161607.47</v>
      </c>
      <c r="H12" s="22">
        <v>3810.86</v>
      </c>
      <c r="I12" s="54" t="s">
        <v>129</v>
      </c>
      <c r="J12" s="54">
        <v>50</v>
      </c>
      <c r="K12" s="74">
        <v>3810.86</v>
      </c>
      <c r="L12" s="13"/>
    </row>
    <row r="13" spans="1:12">
      <c r="A13" s="9" t="s">
        <v>137</v>
      </c>
      <c r="B13" s="54" t="s">
        <v>22</v>
      </c>
      <c r="C13" s="79">
        <v>41639</v>
      </c>
      <c r="D13" s="12">
        <v>326994.96000000002</v>
      </c>
      <c r="E13" s="12">
        <v>326994.96000000002</v>
      </c>
      <c r="F13" s="12">
        <v>33848.18</v>
      </c>
      <c r="G13" s="12">
        <v>293146.78000000003</v>
      </c>
      <c r="H13" s="22">
        <v>6753.43</v>
      </c>
      <c r="I13" s="54" t="s">
        <v>129</v>
      </c>
      <c r="J13" s="54">
        <v>50</v>
      </c>
      <c r="K13" s="74">
        <v>6753.43</v>
      </c>
      <c r="L13" s="13"/>
    </row>
    <row r="14" spans="1:12">
      <c r="A14" s="9" t="s">
        <v>138</v>
      </c>
      <c r="B14" s="54" t="s">
        <v>22</v>
      </c>
      <c r="C14" s="79">
        <v>41639</v>
      </c>
      <c r="D14" s="12">
        <v>632605.25</v>
      </c>
      <c r="E14" s="12">
        <v>632605.25</v>
      </c>
      <c r="F14" s="12">
        <v>82134.66</v>
      </c>
      <c r="G14" s="12">
        <v>550470.59</v>
      </c>
      <c r="H14" s="22">
        <v>12396.77</v>
      </c>
      <c r="I14" s="54" t="s">
        <v>129</v>
      </c>
      <c r="J14" s="54">
        <v>50</v>
      </c>
      <c r="K14" s="74">
        <v>12396.77</v>
      </c>
      <c r="L14" s="13"/>
    </row>
    <row r="15" spans="1:12">
      <c r="A15" s="9" t="s">
        <v>139</v>
      </c>
      <c r="B15" s="54" t="s">
        <v>22</v>
      </c>
      <c r="C15" s="79">
        <v>41639</v>
      </c>
      <c r="D15" s="12">
        <v>3356376.34</v>
      </c>
      <c r="E15" s="12">
        <v>3356376.34</v>
      </c>
      <c r="F15" s="12">
        <v>298447.86</v>
      </c>
      <c r="G15" s="12">
        <v>3057928.48</v>
      </c>
      <c r="H15" s="22">
        <v>67352.820000000007</v>
      </c>
      <c r="I15" s="54" t="s">
        <v>129</v>
      </c>
      <c r="J15" s="54">
        <v>50</v>
      </c>
      <c r="K15" s="74">
        <v>67352.820000000007</v>
      </c>
      <c r="L15" s="13"/>
    </row>
    <row r="16" spans="1:12">
      <c r="A16" s="9" t="s">
        <v>140</v>
      </c>
      <c r="B16" s="54" t="s">
        <v>22</v>
      </c>
      <c r="C16" s="79">
        <v>41639</v>
      </c>
      <c r="D16" s="12">
        <v>3327186.59</v>
      </c>
      <c r="E16" s="12">
        <v>3327186.59</v>
      </c>
      <c r="F16" s="12">
        <v>234792.3</v>
      </c>
      <c r="G16" s="12">
        <v>3092394.29</v>
      </c>
      <c r="H16" s="22">
        <v>66648</v>
      </c>
      <c r="I16" s="54" t="s">
        <v>129</v>
      </c>
      <c r="J16" s="54">
        <v>50</v>
      </c>
      <c r="K16" s="74">
        <v>66648</v>
      </c>
      <c r="L16" s="13"/>
    </row>
    <row r="17" spans="1:12">
      <c r="A17" s="9" t="s">
        <v>141</v>
      </c>
      <c r="B17" s="54" t="s">
        <v>22</v>
      </c>
      <c r="C17" s="79">
        <v>42004</v>
      </c>
      <c r="D17" s="12">
        <v>411981.29</v>
      </c>
      <c r="E17" s="12">
        <v>411981.29</v>
      </c>
      <c r="F17" s="12">
        <v>20599.07</v>
      </c>
      <c r="G17" s="12">
        <v>391382.22</v>
      </c>
      <c r="H17" s="22">
        <v>8239.6299999999992</v>
      </c>
      <c r="I17" s="54" t="s">
        <v>129</v>
      </c>
      <c r="J17" s="54">
        <v>50</v>
      </c>
      <c r="K17" s="74">
        <v>8239.6299999999992</v>
      </c>
      <c r="L17" s="13"/>
    </row>
    <row r="18" spans="1:12">
      <c r="A18" s="9" t="s">
        <v>142</v>
      </c>
      <c r="B18" s="54" t="s">
        <v>22</v>
      </c>
      <c r="C18" s="79">
        <v>42004</v>
      </c>
      <c r="D18" s="12">
        <v>295777.37</v>
      </c>
      <c r="E18" s="12">
        <v>295777.37</v>
      </c>
      <c r="F18" s="12">
        <v>14788.87</v>
      </c>
      <c r="G18" s="12">
        <v>280988.5</v>
      </c>
      <c r="H18" s="22">
        <v>5915.55</v>
      </c>
      <c r="I18" s="54" t="s">
        <v>129</v>
      </c>
      <c r="J18" s="54">
        <v>50</v>
      </c>
      <c r="K18" s="74">
        <v>5915.55</v>
      </c>
      <c r="L18" s="13"/>
    </row>
    <row r="19" spans="1:12">
      <c r="A19" s="9" t="s">
        <v>72</v>
      </c>
      <c r="B19" s="54" t="s">
        <v>22</v>
      </c>
      <c r="C19" s="79">
        <v>42004</v>
      </c>
      <c r="D19" s="12">
        <v>48000</v>
      </c>
      <c r="E19" s="12">
        <v>48000</v>
      </c>
      <c r="F19" s="12">
        <v>2400</v>
      </c>
      <c r="G19" s="12">
        <v>45600</v>
      </c>
      <c r="H19" s="22">
        <v>960</v>
      </c>
      <c r="I19" s="54" t="s">
        <v>129</v>
      </c>
      <c r="J19" s="54">
        <v>50</v>
      </c>
      <c r="K19" s="74">
        <v>960</v>
      </c>
      <c r="L19" s="13"/>
    </row>
    <row r="20" spans="1:12">
      <c r="A20" s="9" t="s">
        <v>143</v>
      </c>
      <c r="B20" s="54" t="s">
        <v>22</v>
      </c>
      <c r="C20" s="79">
        <v>42004</v>
      </c>
      <c r="D20" s="12">
        <v>50527.87</v>
      </c>
      <c r="E20" s="12">
        <v>50527.87</v>
      </c>
      <c r="F20" s="12">
        <v>2526.4</v>
      </c>
      <c r="G20" s="12">
        <v>48001.47</v>
      </c>
      <c r="H20" s="22">
        <v>1010.56</v>
      </c>
      <c r="I20" s="54" t="s">
        <v>129</v>
      </c>
      <c r="J20" s="54">
        <v>50</v>
      </c>
      <c r="K20" s="74">
        <v>1010.56</v>
      </c>
      <c r="L20" s="13"/>
    </row>
    <row r="21" spans="1:12">
      <c r="A21" s="9" t="s">
        <v>141</v>
      </c>
      <c r="B21" s="54" t="s">
        <v>22</v>
      </c>
      <c r="C21" s="79">
        <v>42004</v>
      </c>
      <c r="D21" s="12">
        <v>58494.54</v>
      </c>
      <c r="E21" s="12">
        <v>58494.54</v>
      </c>
      <c r="F21" s="12">
        <v>2924.73</v>
      </c>
      <c r="G21" s="12">
        <v>55569.81</v>
      </c>
      <c r="H21" s="22">
        <v>1169.8900000000001</v>
      </c>
      <c r="I21" s="54" t="s">
        <v>129</v>
      </c>
      <c r="J21" s="54">
        <v>50</v>
      </c>
      <c r="K21" s="74">
        <v>1169.8900000000001</v>
      </c>
      <c r="L21" s="13"/>
    </row>
    <row r="22" spans="1:12">
      <c r="A22" s="9" t="s">
        <v>142</v>
      </c>
      <c r="B22" s="54" t="s">
        <v>22</v>
      </c>
      <c r="C22" s="79">
        <v>42004</v>
      </c>
      <c r="D22" s="12">
        <v>4715.7</v>
      </c>
      <c r="E22" s="12">
        <v>4715.7</v>
      </c>
      <c r="F22" s="12">
        <v>235.78</v>
      </c>
      <c r="G22" s="12">
        <v>4479.92</v>
      </c>
      <c r="H22" s="22">
        <v>94.31</v>
      </c>
      <c r="I22" s="54" t="s">
        <v>129</v>
      </c>
      <c r="J22" s="54">
        <v>50</v>
      </c>
      <c r="K22" s="74">
        <v>94.31</v>
      </c>
      <c r="L22" s="13"/>
    </row>
    <row r="23" spans="1:12">
      <c r="A23" s="9" t="s">
        <v>144</v>
      </c>
      <c r="B23" s="54" t="s">
        <v>22</v>
      </c>
      <c r="C23" s="79">
        <v>42004</v>
      </c>
      <c r="D23" s="12">
        <v>23424.52</v>
      </c>
      <c r="E23" s="12">
        <v>23424.52</v>
      </c>
      <c r="F23" s="12">
        <v>1171.23</v>
      </c>
      <c r="G23" s="12">
        <v>22253.29</v>
      </c>
      <c r="H23" s="22">
        <v>468.49</v>
      </c>
      <c r="I23" s="54" t="s">
        <v>129</v>
      </c>
      <c r="J23" s="54">
        <v>50</v>
      </c>
      <c r="K23" s="74">
        <v>468.49</v>
      </c>
      <c r="L23" s="13"/>
    </row>
    <row r="24" spans="1:12">
      <c r="A24" s="9" t="s">
        <v>141</v>
      </c>
      <c r="B24" s="54" t="s">
        <v>22</v>
      </c>
      <c r="C24" s="79">
        <v>42004</v>
      </c>
      <c r="D24" s="12">
        <v>421415.01</v>
      </c>
      <c r="E24" s="12">
        <v>421415.01</v>
      </c>
      <c r="F24" s="12">
        <v>21070.75</v>
      </c>
      <c r="G24" s="12">
        <v>400344.26</v>
      </c>
      <c r="H24" s="22">
        <v>8428.2999999999993</v>
      </c>
      <c r="I24" s="54" t="s">
        <v>129</v>
      </c>
      <c r="J24" s="54">
        <v>50</v>
      </c>
      <c r="K24" s="74">
        <v>8428.2999999999993</v>
      </c>
      <c r="L24" s="13"/>
    </row>
    <row r="25" spans="1:12">
      <c r="A25" s="9" t="s">
        <v>142</v>
      </c>
      <c r="B25" s="54" t="s">
        <v>22</v>
      </c>
      <c r="C25" s="79">
        <v>42004</v>
      </c>
      <c r="D25" s="12">
        <v>24497.29</v>
      </c>
      <c r="E25" s="12">
        <v>24497.29</v>
      </c>
      <c r="F25" s="12">
        <v>1224.8699999999999</v>
      </c>
      <c r="G25" s="12">
        <v>23272.42</v>
      </c>
      <c r="H25" s="22">
        <v>489.95</v>
      </c>
      <c r="I25" s="54" t="s">
        <v>129</v>
      </c>
      <c r="J25" s="54">
        <v>50</v>
      </c>
      <c r="K25" s="74">
        <v>489.95</v>
      </c>
      <c r="L25" s="13"/>
    </row>
    <row r="26" spans="1:12">
      <c r="A26" s="9" t="s">
        <v>72</v>
      </c>
      <c r="B26" s="54" t="s">
        <v>22</v>
      </c>
      <c r="C26" s="79">
        <v>42004</v>
      </c>
      <c r="D26" s="12">
        <v>14817.76</v>
      </c>
      <c r="E26" s="12">
        <v>14817.76</v>
      </c>
      <c r="F26" s="12">
        <v>740.9</v>
      </c>
      <c r="G26" s="12">
        <v>14076.86</v>
      </c>
      <c r="H26" s="22">
        <v>296.36</v>
      </c>
      <c r="I26" s="54" t="s">
        <v>129</v>
      </c>
      <c r="J26" s="54">
        <v>50</v>
      </c>
      <c r="K26" s="74">
        <v>296.36</v>
      </c>
      <c r="L26" s="13"/>
    </row>
    <row r="27" spans="1:12">
      <c r="A27" s="9" t="s">
        <v>141</v>
      </c>
      <c r="B27" s="54" t="s">
        <v>22</v>
      </c>
      <c r="C27" s="79">
        <v>42004</v>
      </c>
      <c r="D27" s="12">
        <v>1342531.94</v>
      </c>
      <c r="E27" s="12">
        <v>1342531.94</v>
      </c>
      <c r="F27" s="12">
        <v>67126.600000000006</v>
      </c>
      <c r="G27" s="12">
        <v>1275405.3400000001</v>
      </c>
      <c r="H27" s="22">
        <v>26850.639999999999</v>
      </c>
      <c r="I27" s="54" t="s">
        <v>129</v>
      </c>
      <c r="J27" s="54">
        <v>50</v>
      </c>
      <c r="K27" s="74">
        <v>26850.639999999999</v>
      </c>
      <c r="L27" s="13"/>
    </row>
    <row r="28" spans="1:12">
      <c r="A28" s="9" t="s">
        <v>142</v>
      </c>
      <c r="B28" s="54" t="s">
        <v>22</v>
      </c>
      <c r="C28" s="79">
        <v>42004</v>
      </c>
      <c r="D28" s="12">
        <v>166442.35</v>
      </c>
      <c r="E28" s="12">
        <v>166442.35</v>
      </c>
      <c r="F28" s="12">
        <v>8322.1200000000008</v>
      </c>
      <c r="G28" s="12">
        <v>158120.23000000001</v>
      </c>
      <c r="H28" s="22">
        <v>3328.85</v>
      </c>
      <c r="I28" s="54" t="s">
        <v>129</v>
      </c>
      <c r="J28" s="54">
        <v>50</v>
      </c>
      <c r="K28" s="74">
        <v>3328.85</v>
      </c>
      <c r="L28" s="13"/>
    </row>
    <row r="29" spans="1:12">
      <c r="A29" s="9" t="s">
        <v>71</v>
      </c>
      <c r="B29" s="54" t="s">
        <v>22</v>
      </c>
      <c r="C29" s="79">
        <v>42004</v>
      </c>
      <c r="D29" s="12">
        <v>18845</v>
      </c>
      <c r="E29" s="12">
        <v>18845</v>
      </c>
      <c r="F29" s="12">
        <v>942.25</v>
      </c>
      <c r="G29" s="12">
        <v>17902.75</v>
      </c>
      <c r="H29" s="22">
        <v>376.9</v>
      </c>
      <c r="I29" s="54" t="s">
        <v>129</v>
      </c>
      <c r="J29" s="54">
        <v>50</v>
      </c>
      <c r="K29" s="74">
        <v>376.9</v>
      </c>
      <c r="L29" s="13"/>
    </row>
    <row r="30" spans="1:12">
      <c r="A30" s="9" t="s">
        <v>144</v>
      </c>
      <c r="B30" s="54" t="s">
        <v>22</v>
      </c>
      <c r="C30" s="79">
        <v>42004</v>
      </c>
      <c r="D30" s="12">
        <v>24139.279999999999</v>
      </c>
      <c r="E30" s="12">
        <v>24139.279999999999</v>
      </c>
      <c r="F30" s="12">
        <v>1206.97</v>
      </c>
      <c r="G30" s="12">
        <v>22932.31</v>
      </c>
      <c r="H30" s="22">
        <v>482.79</v>
      </c>
      <c r="I30" s="54" t="s">
        <v>129</v>
      </c>
      <c r="J30" s="54">
        <v>50</v>
      </c>
      <c r="K30" s="74">
        <v>482.79</v>
      </c>
      <c r="L30" s="13"/>
    </row>
    <row r="31" spans="1:12">
      <c r="A31" s="9" t="s">
        <v>72</v>
      </c>
      <c r="B31" s="54" t="s">
        <v>22</v>
      </c>
      <c r="C31" s="79">
        <v>42004</v>
      </c>
      <c r="D31" s="12">
        <v>58101.79</v>
      </c>
      <c r="E31" s="12">
        <v>58101.79</v>
      </c>
      <c r="F31" s="12">
        <v>2905.1</v>
      </c>
      <c r="G31" s="12">
        <v>55196.69</v>
      </c>
      <c r="H31" s="22">
        <v>1162.04</v>
      </c>
      <c r="I31" s="54" t="s">
        <v>129</v>
      </c>
      <c r="J31" s="54">
        <v>50</v>
      </c>
      <c r="K31" s="74">
        <v>1162.04</v>
      </c>
      <c r="L31" s="13"/>
    </row>
    <row r="32" spans="1:12">
      <c r="A32" s="9" t="s">
        <v>141</v>
      </c>
      <c r="B32" s="54" t="s">
        <v>22</v>
      </c>
      <c r="C32" s="79">
        <v>42004</v>
      </c>
      <c r="D32" s="12">
        <v>12306.03</v>
      </c>
      <c r="E32" s="12">
        <v>12306.03</v>
      </c>
      <c r="F32" s="12">
        <v>615.29999999999995</v>
      </c>
      <c r="G32" s="12">
        <v>11690.73</v>
      </c>
      <c r="H32" s="22">
        <v>246.12</v>
      </c>
      <c r="I32" s="54" t="s">
        <v>129</v>
      </c>
      <c r="J32" s="54">
        <v>50</v>
      </c>
      <c r="K32" s="74">
        <v>246.12</v>
      </c>
      <c r="L32" s="13"/>
    </row>
    <row r="33" spans="1:12">
      <c r="A33" s="9" t="s">
        <v>142</v>
      </c>
      <c r="B33" s="54" t="s">
        <v>22</v>
      </c>
      <c r="C33" s="79">
        <v>42004</v>
      </c>
      <c r="D33" s="12">
        <v>18572.37</v>
      </c>
      <c r="E33" s="12">
        <v>18572.37</v>
      </c>
      <c r="F33" s="12">
        <v>928.62</v>
      </c>
      <c r="G33" s="12">
        <v>17643.75</v>
      </c>
      <c r="H33" s="22">
        <v>371.45</v>
      </c>
      <c r="I33" s="54" t="s">
        <v>129</v>
      </c>
      <c r="J33" s="54">
        <v>50</v>
      </c>
      <c r="K33" s="74">
        <v>371.45</v>
      </c>
      <c r="L33" s="13"/>
    </row>
    <row r="34" spans="1:12">
      <c r="A34" s="9" t="s">
        <v>141</v>
      </c>
      <c r="B34" s="54" t="s">
        <v>22</v>
      </c>
      <c r="C34" s="79">
        <v>42004</v>
      </c>
      <c r="D34" s="12">
        <v>73471.899999999994</v>
      </c>
      <c r="E34" s="12">
        <v>73471.899999999994</v>
      </c>
      <c r="F34" s="12">
        <v>3673.6</v>
      </c>
      <c r="G34" s="12">
        <v>69798.3</v>
      </c>
      <c r="H34" s="22">
        <v>1469.44</v>
      </c>
      <c r="I34" s="54" t="s">
        <v>129</v>
      </c>
      <c r="J34" s="54">
        <v>50</v>
      </c>
      <c r="K34" s="74">
        <v>1469.44</v>
      </c>
      <c r="L34" s="13"/>
    </row>
    <row r="35" spans="1:12">
      <c r="A35" s="9" t="s">
        <v>142</v>
      </c>
      <c r="B35" s="54" t="s">
        <v>22</v>
      </c>
      <c r="C35" s="79">
        <v>42004</v>
      </c>
      <c r="D35" s="12">
        <v>65.81</v>
      </c>
      <c r="E35" s="12">
        <v>65.81</v>
      </c>
      <c r="F35" s="12">
        <v>3.3</v>
      </c>
      <c r="G35" s="12">
        <v>62.51</v>
      </c>
      <c r="H35" s="22">
        <v>1.32</v>
      </c>
      <c r="I35" s="54" t="s">
        <v>129</v>
      </c>
      <c r="J35" s="54">
        <v>50</v>
      </c>
      <c r="K35" s="74">
        <v>1.32</v>
      </c>
      <c r="L35" s="13"/>
    </row>
    <row r="36" spans="1:12">
      <c r="A36" s="9" t="s">
        <v>141</v>
      </c>
      <c r="B36" s="54" t="s">
        <v>22</v>
      </c>
      <c r="C36" s="79">
        <v>42004</v>
      </c>
      <c r="D36" s="12">
        <v>17183.89</v>
      </c>
      <c r="E36" s="12">
        <v>17183.89</v>
      </c>
      <c r="F36" s="12">
        <v>859.2</v>
      </c>
      <c r="G36" s="12">
        <v>16324.69</v>
      </c>
      <c r="H36" s="22">
        <v>343.68</v>
      </c>
      <c r="I36" s="54" t="s">
        <v>129</v>
      </c>
      <c r="J36" s="54">
        <v>50</v>
      </c>
      <c r="K36" s="74">
        <v>343.68</v>
      </c>
      <c r="L36" s="13"/>
    </row>
    <row r="37" spans="1:12">
      <c r="A37" s="9" t="s">
        <v>141</v>
      </c>
      <c r="B37" s="54" t="s">
        <v>22</v>
      </c>
      <c r="C37" s="79">
        <v>42004</v>
      </c>
      <c r="D37" s="12">
        <v>564923.73</v>
      </c>
      <c r="E37" s="12">
        <v>564923.73</v>
      </c>
      <c r="F37" s="12">
        <v>28246.18</v>
      </c>
      <c r="G37" s="12">
        <v>536677.55000000005</v>
      </c>
      <c r="H37" s="22">
        <v>11298.47</v>
      </c>
      <c r="I37" s="54" t="s">
        <v>129</v>
      </c>
      <c r="J37" s="54">
        <v>50</v>
      </c>
      <c r="K37" s="74">
        <v>11298.47</v>
      </c>
      <c r="L37" s="13"/>
    </row>
    <row r="38" spans="1:12">
      <c r="A38" s="9" t="s">
        <v>142</v>
      </c>
      <c r="B38" s="54" t="s">
        <v>22</v>
      </c>
      <c r="C38" s="79">
        <v>42004</v>
      </c>
      <c r="D38" s="12">
        <v>10455.82</v>
      </c>
      <c r="E38" s="12">
        <v>10455.82</v>
      </c>
      <c r="F38" s="12">
        <v>522.79999999999995</v>
      </c>
      <c r="G38" s="12">
        <v>9933.02</v>
      </c>
      <c r="H38" s="22">
        <v>209.12</v>
      </c>
      <c r="I38" s="54" t="s">
        <v>129</v>
      </c>
      <c r="J38" s="54">
        <v>50</v>
      </c>
      <c r="K38" s="74">
        <v>209.12</v>
      </c>
      <c r="L38" s="13"/>
    </row>
    <row r="39" spans="1:12">
      <c r="A39" s="9" t="s">
        <v>144</v>
      </c>
      <c r="B39" s="54" t="s">
        <v>22</v>
      </c>
      <c r="C39" s="79">
        <v>42004</v>
      </c>
      <c r="D39" s="12">
        <v>898.89</v>
      </c>
      <c r="E39" s="12">
        <v>898.89</v>
      </c>
      <c r="F39" s="12">
        <v>44.95</v>
      </c>
      <c r="G39" s="12">
        <v>853.94</v>
      </c>
      <c r="H39" s="22">
        <v>17.98</v>
      </c>
      <c r="I39" s="54" t="s">
        <v>129</v>
      </c>
      <c r="J39" s="54">
        <v>50</v>
      </c>
      <c r="K39" s="74">
        <v>17.98</v>
      </c>
      <c r="L39" s="13"/>
    </row>
    <row r="40" spans="1:12">
      <c r="A40" s="9" t="s">
        <v>72</v>
      </c>
      <c r="B40" s="54" t="s">
        <v>22</v>
      </c>
      <c r="C40" s="79">
        <v>42004</v>
      </c>
      <c r="D40" s="12">
        <v>76359.199999999997</v>
      </c>
      <c r="E40" s="12">
        <v>76359.199999999997</v>
      </c>
      <c r="F40" s="12">
        <v>3817.95</v>
      </c>
      <c r="G40" s="12">
        <v>72541.25</v>
      </c>
      <c r="H40" s="22">
        <v>1527.18</v>
      </c>
      <c r="I40" s="54" t="s">
        <v>129</v>
      </c>
      <c r="J40" s="54">
        <v>50</v>
      </c>
      <c r="K40" s="74">
        <v>1527.18</v>
      </c>
      <c r="L40" s="13"/>
    </row>
    <row r="41" spans="1:12">
      <c r="A41" s="9" t="s">
        <v>141</v>
      </c>
      <c r="B41" s="54" t="s">
        <v>22</v>
      </c>
      <c r="C41" s="79">
        <v>42004</v>
      </c>
      <c r="D41" s="12">
        <v>371183.04</v>
      </c>
      <c r="E41" s="12">
        <v>371183.04</v>
      </c>
      <c r="F41" s="12">
        <v>18559.150000000001</v>
      </c>
      <c r="G41" s="12">
        <v>352623.89</v>
      </c>
      <c r="H41" s="22">
        <v>7423.66</v>
      </c>
      <c r="I41" s="54" t="s">
        <v>129</v>
      </c>
      <c r="J41" s="54">
        <v>50</v>
      </c>
      <c r="K41" s="74">
        <v>7423.66</v>
      </c>
      <c r="L41" s="13"/>
    </row>
    <row r="42" spans="1:12">
      <c r="A42" s="9" t="s">
        <v>142</v>
      </c>
      <c r="B42" s="54" t="s">
        <v>22</v>
      </c>
      <c r="C42" s="79">
        <v>42004</v>
      </c>
      <c r="D42" s="12">
        <v>71134.89</v>
      </c>
      <c r="E42" s="12">
        <v>71134.89</v>
      </c>
      <c r="F42" s="12">
        <v>3556.75</v>
      </c>
      <c r="G42" s="12">
        <v>67578.14</v>
      </c>
      <c r="H42" s="22">
        <v>1422.7</v>
      </c>
      <c r="I42" s="54" t="s">
        <v>129</v>
      </c>
      <c r="J42" s="54">
        <v>50</v>
      </c>
      <c r="K42" s="74">
        <v>1422.7</v>
      </c>
      <c r="L42" s="13"/>
    </row>
    <row r="43" spans="1:12">
      <c r="A43" s="9" t="s">
        <v>71</v>
      </c>
      <c r="B43" s="54" t="s">
        <v>22</v>
      </c>
      <c r="C43" s="79">
        <v>42004</v>
      </c>
      <c r="D43" s="12">
        <v>13574.31</v>
      </c>
      <c r="E43" s="12">
        <v>13574.31</v>
      </c>
      <c r="F43" s="12">
        <v>678.72</v>
      </c>
      <c r="G43" s="12">
        <v>12895.59</v>
      </c>
      <c r="H43" s="22">
        <v>271.49</v>
      </c>
      <c r="I43" s="54" t="s">
        <v>129</v>
      </c>
      <c r="J43" s="54">
        <v>50</v>
      </c>
      <c r="K43" s="74">
        <v>271.49</v>
      </c>
      <c r="L43" s="13"/>
    </row>
    <row r="44" spans="1:12">
      <c r="A44" s="9" t="s">
        <v>72</v>
      </c>
      <c r="B44" s="54" t="s">
        <v>22</v>
      </c>
      <c r="C44" s="79">
        <v>42004</v>
      </c>
      <c r="D44" s="12">
        <v>12518.35</v>
      </c>
      <c r="E44" s="12">
        <v>12518.35</v>
      </c>
      <c r="F44" s="12">
        <v>625.91999999999996</v>
      </c>
      <c r="G44" s="12">
        <v>11892.43</v>
      </c>
      <c r="H44" s="22">
        <v>250.37</v>
      </c>
      <c r="I44" s="54" t="s">
        <v>129</v>
      </c>
      <c r="J44" s="54">
        <v>50</v>
      </c>
      <c r="K44" s="74">
        <v>250.37</v>
      </c>
      <c r="L44" s="13"/>
    </row>
    <row r="45" spans="1:12">
      <c r="A45" s="9" t="s">
        <v>143</v>
      </c>
      <c r="B45" s="54" t="s">
        <v>22</v>
      </c>
      <c r="C45" s="79">
        <v>42004</v>
      </c>
      <c r="D45" s="12">
        <v>941.27</v>
      </c>
      <c r="E45" s="12">
        <v>941.27</v>
      </c>
      <c r="F45" s="12">
        <v>47.07</v>
      </c>
      <c r="G45" s="12">
        <v>894.2</v>
      </c>
      <c r="H45" s="22">
        <v>18.829999999999998</v>
      </c>
      <c r="I45" s="54" t="s">
        <v>129</v>
      </c>
      <c r="J45" s="54">
        <v>50</v>
      </c>
      <c r="K45" s="74">
        <v>18.829999999999998</v>
      </c>
      <c r="L45" s="13"/>
    </row>
    <row r="46" spans="1:12">
      <c r="A46" s="9" t="s">
        <v>141</v>
      </c>
      <c r="B46" s="54" t="s">
        <v>22</v>
      </c>
      <c r="C46" s="79">
        <v>42004</v>
      </c>
      <c r="D46" s="12">
        <v>5.84</v>
      </c>
      <c r="E46" s="12">
        <v>5.84</v>
      </c>
      <c r="F46" s="12">
        <v>0.3</v>
      </c>
      <c r="G46" s="12">
        <v>5.54</v>
      </c>
      <c r="H46" s="22">
        <v>0.12</v>
      </c>
      <c r="I46" s="54" t="s">
        <v>129</v>
      </c>
      <c r="J46" s="54">
        <v>50</v>
      </c>
      <c r="K46" s="74">
        <v>0.12</v>
      </c>
      <c r="L46" s="13"/>
    </row>
    <row r="47" spans="1:12">
      <c r="A47" s="9" t="s">
        <v>143</v>
      </c>
      <c r="B47" s="54" t="s">
        <v>22</v>
      </c>
      <c r="C47" s="79">
        <v>42004</v>
      </c>
      <c r="D47" s="12">
        <v>1174.73</v>
      </c>
      <c r="E47" s="12">
        <v>1174.73</v>
      </c>
      <c r="F47" s="12">
        <v>58.73</v>
      </c>
      <c r="G47" s="12">
        <v>1116</v>
      </c>
      <c r="H47" s="22">
        <v>23.49</v>
      </c>
      <c r="I47" s="54" t="s">
        <v>129</v>
      </c>
      <c r="J47" s="54">
        <v>50</v>
      </c>
      <c r="K47" s="74">
        <v>23.49</v>
      </c>
      <c r="L47" s="13"/>
    </row>
    <row r="48" spans="1:12">
      <c r="A48" s="9" t="s">
        <v>141</v>
      </c>
      <c r="B48" s="54" t="s">
        <v>22</v>
      </c>
      <c r="C48" s="79">
        <v>42004</v>
      </c>
      <c r="D48" s="12">
        <v>16357.27</v>
      </c>
      <c r="E48" s="12">
        <v>16357.27</v>
      </c>
      <c r="F48" s="12">
        <v>817.87</v>
      </c>
      <c r="G48" s="12">
        <v>15539.4</v>
      </c>
      <c r="H48" s="22">
        <v>327.14999999999998</v>
      </c>
      <c r="I48" s="54" t="s">
        <v>129</v>
      </c>
      <c r="J48" s="54">
        <v>50</v>
      </c>
      <c r="K48" s="74">
        <v>327.14999999999998</v>
      </c>
      <c r="L48" s="13"/>
    </row>
    <row r="49" spans="1:12">
      <c r="A49" s="9" t="s">
        <v>141</v>
      </c>
      <c r="B49" s="54" t="s">
        <v>22</v>
      </c>
      <c r="C49" s="79">
        <v>42004</v>
      </c>
      <c r="D49" s="12">
        <v>281.06</v>
      </c>
      <c r="E49" s="12">
        <v>281.06</v>
      </c>
      <c r="F49" s="12">
        <v>14.05</v>
      </c>
      <c r="G49" s="12">
        <v>267.01</v>
      </c>
      <c r="H49" s="22">
        <v>5.62</v>
      </c>
      <c r="I49" s="54" t="s">
        <v>129</v>
      </c>
      <c r="J49" s="54">
        <v>50</v>
      </c>
      <c r="K49" s="74">
        <v>5.62</v>
      </c>
      <c r="L49" s="13"/>
    </row>
    <row r="50" spans="1:12">
      <c r="A50" s="9" t="s">
        <v>141</v>
      </c>
      <c r="B50" s="54" t="s">
        <v>22</v>
      </c>
      <c r="C50" s="79">
        <v>42004</v>
      </c>
      <c r="D50" s="12">
        <v>7176</v>
      </c>
      <c r="E50" s="12">
        <v>7176</v>
      </c>
      <c r="F50" s="12">
        <v>358.8</v>
      </c>
      <c r="G50" s="12">
        <v>6817.2</v>
      </c>
      <c r="H50" s="22">
        <v>143.52000000000001</v>
      </c>
      <c r="I50" s="54" t="s">
        <v>129</v>
      </c>
      <c r="J50" s="54">
        <v>50</v>
      </c>
      <c r="K50" s="74">
        <v>143.52000000000001</v>
      </c>
      <c r="L50" s="13"/>
    </row>
    <row r="51" spans="1:12">
      <c r="A51" s="9" t="s">
        <v>141</v>
      </c>
      <c r="B51" s="54" t="s">
        <v>22</v>
      </c>
      <c r="C51" s="79">
        <v>42004</v>
      </c>
      <c r="D51" s="12">
        <v>14445.33</v>
      </c>
      <c r="E51" s="12">
        <v>14445.33</v>
      </c>
      <c r="F51" s="12">
        <v>722.27</v>
      </c>
      <c r="G51" s="12">
        <v>13723.06</v>
      </c>
      <c r="H51" s="22">
        <v>288.91000000000003</v>
      </c>
      <c r="I51" s="54" t="s">
        <v>129</v>
      </c>
      <c r="J51" s="54">
        <v>50</v>
      </c>
      <c r="K51" s="74">
        <v>288.91000000000003</v>
      </c>
      <c r="L51" s="13"/>
    </row>
    <row r="52" spans="1:12">
      <c r="A52" s="9" t="s">
        <v>142</v>
      </c>
      <c r="B52" s="54" t="s">
        <v>22</v>
      </c>
      <c r="C52" s="79">
        <v>42004</v>
      </c>
      <c r="D52" s="12">
        <v>1592.69</v>
      </c>
      <c r="E52" s="12">
        <v>1592.69</v>
      </c>
      <c r="F52" s="12">
        <v>79.63</v>
      </c>
      <c r="G52" s="12">
        <v>1513.06</v>
      </c>
      <c r="H52" s="22">
        <v>31.85</v>
      </c>
      <c r="I52" s="54" t="s">
        <v>129</v>
      </c>
      <c r="J52" s="54">
        <v>50</v>
      </c>
      <c r="K52" s="74">
        <v>31.85</v>
      </c>
      <c r="L52" s="13"/>
    </row>
    <row r="53" spans="1:12">
      <c r="A53" s="9" t="s">
        <v>72</v>
      </c>
      <c r="B53" s="54" t="s">
        <v>22</v>
      </c>
      <c r="C53" s="79">
        <v>42004</v>
      </c>
      <c r="D53" s="12">
        <v>3455.58</v>
      </c>
      <c r="E53" s="12">
        <v>3455.58</v>
      </c>
      <c r="F53" s="12">
        <v>172.78</v>
      </c>
      <c r="G53" s="12">
        <v>3282.8</v>
      </c>
      <c r="H53" s="22">
        <v>69.11</v>
      </c>
      <c r="I53" s="54" t="s">
        <v>129</v>
      </c>
      <c r="J53" s="54">
        <v>50</v>
      </c>
      <c r="K53" s="74">
        <v>69.11</v>
      </c>
      <c r="L53" s="13"/>
    </row>
    <row r="54" spans="1:12">
      <c r="A54" s="9" t="s">
        <v>141</v>
      </c>
      <c r="B54" s="54" t="s">
        <v>22</v>
      </c>
      <c r="C54" s="79">
        <v>42004</v>
      </c>
      <c r="D54" s="12">
        <v>16.8</v>
      </c>
      <c r="E54" s="12">
        <v>16.8</v>
      </c>
      <c r="F54" s="12">
        <v>0.85</v>
      </c>
      <c r="G54" s="12">
        <v>15.95</v>
      </c>
      <c r="H54" s="22">
        <v>0.34</v>
      </c>
      <c r="I54" s="54" t="s">
        <v>129</v>
      </c>
      <c r="J54" s="54">
        <v>50</v>
      </c>
      <c r="K54" s="74">
        <v>0.34</v>
      </c>
      <c r="L54" s="13"/>
    </row>
    <row r="55" spans="1:12">
      <c r="A55" s="9" t="s">
        <v>71</v>
      </c>
      <c r="B55" s="54" t="s">
        <v>22</v>
      </c>
      <c r="C55" s="79">
        <v>42004</v>
      </c>
      <c r="D55" s="12">
        <v>181.76</v>
      </c>
      <c r="E55" s="12">
        <v>181.76</v>
      </c>
      <c r="F55" s="12">
        <v>9.1</v>
      </c>
      <c r="G55" s="12">
        <v>172.66</v>
      </c>
      <c r="H55" s="22">
        <v>3.64</v>
      </c>
      <c r="I55" s="54" t="s">
        <v>129</v>
      </c>
      <c r="J55" s="54">
        <v>50</v>
      </c>
      <c r="K55" s="74">
        <v>3.64</v>
      </c>
      <c r="L55" s="13"/>
    </row>
    <row r="56" spans="1:12">
      <c r="A56" s="9" t="s">
        <v>143</v>
      </c>
      <c r="B56" s="54" t="s">
        <v>22</v>
      </c>
      <c r="C56" s="79">
        <v>42004</v>
      </c>
      <c r="D56" s="12">
        <v>79.5</v>
      </c>
      <c r="E56" s="12">
        <v>79.5</v>
      </c>
      <c r="F56" s="12">
        <v>3.98</v>
      </c>
      <c r="G56" s="12">
        <v>75.52</v>
      </c>
      <c r="H56" s="22">
        <v>1.59</v>
      </c>
      <c r="I56" s="54" t="s">
        <v>129</v>
      </c>
      <c r="J56" s="54">
        <v>50</v>
      </c>
      <c r="K56" s="74">
        <v>1.59</v>
      </c>
      <c r="L56" s="13"/>
    </row>
    <row r="57" spans="1:12">
      <c r="A57" s="9" t="s">
        <v>141</v>
      </c>
      <c r="B57" s="54" t="s">
        <v>22</v>
      </c>
      <c r="C57" s="79">
        <v>42004</v>
      </c>
      <c r="D57" s="12">
        <v>166.32</v>
      </c>
      <c r="E57" s="12">
        <v>166.32</v>
      </c>
      <c r="F57" s="12">
        <v>8.32</v>
      </c>
      <c r="G57" s="12">
        <v>158</v>
      </c>
      <c r="H57" s="22">
        <v>3.33</v>
      </c>
      <c r="I57" s="54" t="s">
        <v>129</v>
      </c>
      <c r="J57" s="54">
        <v>50</v>
      </c>
      <c r="K57" s="74">
        <v>3.33</v>
      </c>
      <c r="L57" s="13"/>
    </row>
    <row r="58" spans="1:12">
      <c r="A58" s="9" t="s">
        <v>141</v>
      </c>
      <c r="B58" s="54" t="s">
        <v>22</v>
      </c>
      <c r="C58" s="79">
        <v>42004</v>
      </c>
      <c r="D58" s="12">
        <v>2627.75</v>
      </c>
      <c r="E58" s="12">
        <v>2627.75</v>
      </c>
      <c r="F58" s="12">
        <v>131.4</v>
      </c>
      <c r="G58" s="12">
        <v>2496.35</v>
      </c>
      <c r="H58" s="22">
        <v>52.56</v>
      </c>
      <c r="I58" s="54" t="s">
        <v>129</v>
      </c>
      <c r="J58" s="54">
        <v>50</v>
      </c>
      <c r="K58" s="74">
        <v>52.56</v>
      </c>
      <c r="L58" s="13"/>
    </row>
    <row r="59" spans="1:12">
      <c r="A59" s="9" t="s">
        <v>142</v>
      </c>
      <c r="B59" s="54" t="s">
        <v>22</v>
      </c>
      <c r="C59" s="79">
        <v>42004</v>
      </c>
      <c r="D59" s="12">
        <v>2345.71</v>
      </c>
      <c r="E59" s="12">
        <v>2345.71</v>
      </c>
      <c r="F59" s="12">
        <v>117.28</v>
      </c>
      <c r="G59" s="12">
        <v>2228.4299999999998</v>
      </c>
      <c r="H59" s="22">
        <v>46.91</v>
      </c>
      <c r="I59" s="54" t="s">
        <v>129</v>
      </c>
      <c r="J59" s="54">
        <v>50</v>
      </c>
      <c r="K59" s="74">
        <v>46.91</v>
      </c>
      <c r="L59" s="13"/>
    </row>
    <row r="60" spans="1:12">
      <c r="A60" s="9" t="s">
        <v>141</v>
      </c>
      <c r="B60" s="54" t="s">
        <v>22</v>
      </c>
      <c r="C60" s="79">
        <v>42004</v>
      </c>
      <c r="D60" s="12">
        <v>143.43</v>
      </c>
      <c r="E60" s="12">
        <v>143.43</v>
      </c>
      <c r="F60" s="12">
        <v>7.17</v>
      </c>
      <c r="G60" s="12">
        <v>136.26</v>
      </c>
      <c r="H60" s="22">
        <v>2.87</v>
      </c>
      <c r="I60" s="54" t="s">
        <v>129</v>
      </c>
      <c r="J60" s="54">
        <v>50</v>
      </c>
      <c r="K60" s="74">
        <v>2.87</v>
      </c>
      <c r="L60" s="13"/>
    </row>
    <row r="61" spans="1:12">
      <c r="A61" s="9" t="s">
        <v>142</v>
      </c>
      <c r="B61" s="54" t="s">
        <v>22</v>
      </c>
      <c r="C61" s="79">
        <v>42004</v>
      </c>
      <c r="D61" s="12">
        <v>523.92999999999995</v>
      </c>
      <c r="E61" s="12">
        <v>523.92999999999995</v>
      </c>
      <c r="F61" s="12">
        <v>26.2</v>
      </c>
      <c r="G61" s="12">
        <v>497.73</v>
      </c>
      <c r="H61" s="22">
        <v>10.48</v>
      </c>
      <c r="I61" s="54" t="s">
        <v>129</v>
      </c>
      <c r="J61" s="54">
        <v>50</v>
      </c>
      <c r="K61" s="74">
        <v>10.48</v>
      </c>
      <c r="L61" s="13"/>
    </row>
    <row r="62" spans="1:12">
      <c r="A62" s="9" t="s">
        <v>143</v>
      </c>
      <c r="B62" s="54" t="s">
        <v>22</v>
      </c>
      <c r="C62" s="79">
        <v>42004</v>
      </c>
      <c r="D62" s="12">
        <v>477</v>
      </c>
      <c r="E62" s="12">
        <v>477</v>
      </c>
      <c r="F62" s="12">
        <v>23.85</v>
      </c>
      <c r="G62" s="12">
        <v>453.15</v>
      </c>
      <c r="H62" s="22">
        <v>9.5399999999999991</v>
      </c>
      <c r="I62" s="54" t="s">
        <v>129</v>
      </c>
      <c r="J62" s="54">
        <v>50</v>
      </c>
      <c r="K62" s="74">
        <v>9.5399999999999991</v>
      </c>
      <c r="L62" s="13"/>
    </row>
    <row r="63" spans="1:12">
      <c r="A63" s="9" t="s">
        <v>141</v>
      </c>
      <c r="B63" s="54" t="s">
        <v>22</v>
      </c>
      <c r="C63" s="79">
        <v>42004</v>
      </c>
      <c r="D63" s="12">
        <v>89.6</v>
      </c>
      <c r="E63" s="12">
        <v>89.6</v>
      </c>
      <c r="F63" s="12">
        <v>4.4800000000000004</v>
      </c>
      <c r="G63" s="12">
        <v>85.12</v>
      </c>
      <c r="H63" s="22">
        <v>1.79</v>
      </c>
      <c r="I63" s="54" t="s">
        <v>129</v>
      </c>
      <c r="J63" s="54">
        <v>50</v>
      </c>
      <c r="K63" s="74">
        <v>1.79</v>
      </c>
      <c r="L63" s="13"/>
    </row>
    <row r="64" spans="1:12">
      <c r="A64" s="9" t="s">
        <v>142</v>
      </c>
      <c r="B64" s="54" t="s">
        <v>22</v>
      </c>
      <c r="C64" s="79">
        <v>42004</v>
      </c>
      <c r="D64" s="12">
        <v>131.46</v>
      </c>
      <c r="E64" s="12">
        <v>131.46</v>
      </c>
      <c r="F64" s="12">
        <v>6.57</v>
      </c>
      <c r="G64" s="12">
        <v>124.89</v>
      </c>
      <c r="H64" s="22">
        <v>2.63</v>
      </c>
      <c r="I64" s="54" t="s">
        <v>129</v>
      </c>
      <c r="J64" s="54">
        <v>50</v>
      </c>
      <c r="K64" s="74">
        <v>2.63</v>
      </c>
      <c r="L64" s="13"/>
    </row>
    <row r="65" spans="1:12">
      <c r="A65" s="9" t="s">
        <v>143</v>
      </c>
      <c r="B65" s="54" t="s">
        <v>22</v>
      </c>
      <c r="C65" s="79">
        <v>42004</v>
      </c>
      <c r="D65" s="12">
        <v>437.25</v>
      </c>
      <c r="E65" s="12">
        <v>437.25</v>
      </c>
      <c r="F65" s="12">
        <v>21.87</v>
      </c>
      <c r="G65" s="12">
        <v>415.38</v>
      </c>
      <c r="H65" s="22">
        <v>8.75</v>
      </c>
      <c r="I65" s="54" t="s">
        <v>129</v>
      </c>
      <c r="J65" s="54">
        <v>50</v>
      </c>
      <c r="K65" s="74">
        <v>8.75</v>
      </c>
      <c r="L65" s="13"/>
    </row>
    <row r="66" spans="1:12">
      <c r="A66" s="9" t="s">
        <v>141</v>
      </c>
      <c r="B66" s="54" t="s">
        <v>22</v>
      </c>
      <c r="C66" s="79">
        <v>42004</v>
      </c>
      <c r="D66" s="12">
        <v>390.1</v>
      </c>
      <c r="E66" s="12">
        <v>390.1</v>
      </c>
      <c r="F66" s="12">
        <v>19.5</v>
      </c>
      <c r="G66" s="12">
        <v>370.6</v>
      </c>
      <c r="H66" s="22">
        <v>7.8</v>
      </c>
      <c r="I66" s="54" t="s">
        <v>129</v>
      </c>
      <c r="J66" s="54">
        <v>50</v>
      </c>
      <c r="K66" s="74">
        <v>7.8</v>
      </c>
      <c r="L66" s="13"/>
    </row>
    <row r="67" spans="1:12">
      <c r="A67" s="9" t="s">
        <v>142</v>
      </c>
      <c r="B67" s="54" t="s">
        <v>22</v>
      </c>
      <c r="C67" s="79">
        <v>42004</v>
      </c>
      <c r="D67" s="12">
        <v>1248.32</v>
      </c>
      <c r="E67" s="12">
        <v>1248.32</v>
      </c>
      <c r="F67" s="12">
        <v>62.42</v>
      </c>
      <c r="G67" s="12">
        <v>1185.9000000000001</v>
      </c>
      <c r="H67" s="22">
        <v>24.97</v>
      </c>
      <c r="I67" s="54" t="s">
        <v>129</v>
      </c>
      <c r="J67" s="54">
        <v>50</v>
      </c>
      <c r="K67" s="74">
        <v>24.97</v>
      </c>
      <c r="L67" s="13"/>
    </row>
    <row r="68" spans="1:12">
      <c r="A68" s="9" t="s">
        <v>141</v>
      </c>
      <c r="B68" s="54" t="s">
        <v>22</v>
      </c>
      <c r="C68" s="79">
        <v>42004</v>
      </c>
      <c r="D68" s="12">
        <v>15409.68</v>
      </c>
      <c r="E68" s="12">
        <v>15409.68</v>
      </c>
      <c r="F68" s="12">
        <v>770.48</v>
      </c>
      <c r="G68" s="12">
        <v>14639.2</v>
      </c>
      <c r="H68" s="22">
        <v>308.19</v>
      </c>
      <c r="I68" s="54" t="s">
        <v>129</v>
      </c>
      <c r="J68" s="54">
        <v>50</v>
      </c>
      <c r="K68" s="74">
        <v>308.19</v>
      </c>
      <c r="L68" s="13"/>
    </row>
    <row r="69" spans="1:12">
      <c r="A69" s="9" t="s">
        <v>141</v>
      </c>
      <c r="B69" s="54" t="s">
        <v>22</v>
      </c>
      <c r="C69" s="79">
        <v>42004</v>
      </c>
      <c r="D69" s="12">
        <v>150687.26</v>
      </c>
      <c r="E69" s="12">
        <v>150687.26</v>
      </c>
      <c r="F69" s="12">
        <v>7534.37</v>
      </c>
      <c r="G69" s="12">
        <v>143152.89000000001</v>
      </c>
      <c r="H69" s="22">
        <v>3013.75</v>
      </c>
      <c r="I69" s="54" t="s">
        <v>129</v>
      </c>
      <c r="J69" s="54">
        <v>50</v>
      </c>
      <c r="K69" s="74">
        <v>3013.75</v>
      </c>
      <c r="L69" s="13"/>
    </row>
    <row r="70" spans="1:12">
      <c r="A70" s="9" t="s">
        <v>142</v>
      </c>
      <c r="B70" s="54" t="s">
        <v>22</v>
      </c>
      <c r="C70" s="79">
        <v>42004</v>
      </c>
      <c r="D70" s="12">
        <v>95176.63</v>
      </c>
      <c r="E70" s="12">
        <v>95176.63</v>
      </c>
      <c r="F70" s="12">
        <v>4758.83</v>
      </c>
      <c r="G70" s="12">
        <v>90417.8</v>
      </c>
      <c r="H70" s="22">
        <v>1903.53</v>
      </c>
      <c r="I70" s="54" t="s">
        <v>129</v>
      </c>
      <c r="J70" s="54">
        <v>50</v>
      </c>
      <c r="K70" s="74">
        <v>1903.53</v>
      </c>
      <c r="L70" s="13"/>
    </row>
    <row r="71" spans="1:12">
      <c r="A71" s="9" t="s">
        <v>71</v>
      </c>
      <c r="B71" s="54" t="s">
        <v>22</v>
      </c>
      <c r="C71" s="79">
        <v>42004</v>
      </c>
      <c r="D71" s="12">
        <v>2500</v>
      </c>
      <c r="E71" s="12">
        <v>2500</v>
      </c>
      <c r="F71" s="12">
        <v>125</v>
      </c>
      <c r="G71" s="12">
        <v>2375</v>
      </c>
      <c r="H71" s="22">
        <v>50</v>
      </c>
      <c r="I71" s="54" t="s">
        <v>129</v>
      </c>
      <c r="J71" s="54">
        <v>50</v>
      </c>
      <c r="K71" s="74">
        <v>50</v>
      </c>
      <c r="L71" s="13"/>
    </row>
    <row r="72" spans="1:12">
      <c r="A72" s="9" t="s">
        <v>72</v>
      </c>
      <c r="B72" s="54" t="s">
        <v>22</v>
      </c>
      <c r="C72" s="79">
        <v>42004</v>
      </c>
      <c r="D72" s="12">
        <v>17387.57</v>
      </c>
      <c r="E72" s="12">
        <v>17387.57</v>
      </c>
      <c r="F72" s="12">
        <v>869.38</v>
      </c>
      <c r="G72" s="12">
        <v>16518.189999999999</v>
      </c>
      <c r="H72" s="22">
        <v>347.75</v>
      </c>
      <c r="I72" s="54" t="s">
        <v>129</v>
      </c>
      <c r="J72" s="54">
        <v>50</v>
      </c>
      <c r="K72" s="74">
        <v>347.75</v>
      </c>
      <c r="L72" s="13"/>
    </row>
    <row r="73" spans="1:12">
      <c r="A73" s="9" t="s">
        <v>141</v>
      </c>
      <c r="B73" s="54" t="s">
        <v>22</v>
      </c>
      <c r="C73" s="79">
        <v>42004</v>
      </c>
      <c r="D73" s="12">
        <v>18.25</v>
      </c>
      <c r="E73" s="12">
        <v>18.25</v>
      </c>
      <c r="F73" s="12">
        <v>0.92</v>
      </c>
      <c r="G73" s="12">
        <v>17.329999999999998</v>
      </c>
      <c r="H73" s="22">
        <v>0.37</v>
      </c>
      <c r="I73" s="54" t="s">
        <v>129</v>
      </c>
      <c r="J73" s="54">
        <v>50</v>
      </c>
      <c r="K73" s="74">
        <v>0.37</v>
      </c>
      <c r="L73" s="13"/>
    </row>
    <row r="74" spans="1:12">
      <c r="A74" s="9" t="s">
        <v>142</v>
      </c>
      <c r="B74" s="54" t="s">
        <v>22</v>
      </c>
      <c r="C74" s="79">
        <v>42004</v>
      </c>
      <c r="D74" s="12">
        <v>361.98</v>
      </c>
      <c r="E74" s="12">
        <v>361.98</v>
      </c>
      <c r="F74" s="12">
        <v>18.100000000000001</v>
      </c>
      <c r="G74" s="12">
        <v>343.88</v>
      </c>
      <c r="H74" s="22">
        <v>7.24</v>
      </c>
      <c r="I74" s="54" t="s">
        <v>129</v>
      </c>
      <c r="J74" s="54">
        <v>50</v>
      </c>
      <c r="K74" s="74">
        <v>7.24</v>
      </c>
      <c r="L74" s="13"/>
    </row>
    <row r="75" spans="1:12">
      <c r="A75" s="9" t="s">
        <v>143</v>
      </c>
      <c r="B75" s="54" t="s">
        <v>22</v>
      </c>
      <c r="C75" s="79">
        <v>42004</v>
      </c>
      <c r="D75" s="12">
        <v>278.25</v>
      </c>
      <c r="E75" s="12">
        <v>278.25</v>
      </c>
      <c r="F75" s="12">
        <v>13.92</v>
      </c>
      <c r="G75" s="12">
        <v>264.33</v>
      </c>
      <c r="H75" s="22">
        <v>5.57</v>
      </c>
      <c r="I75" s="54" t="s">
        <v>129</v>
      </c>
      <c r="J75" s="54">
        <v>50</v>
      </c>
      <c r="K75" s="74">
        <v>5.57</v>
      </c>
      <c r="L75" s="13"/>
    </row>
    <row r="76" spans="1:12">
      <c r="A76" s="9" t="s">
        <v>141</v>
      </c>
      <c r="B76" s="54" t="s">
        <v>22</v>
      </c>
      <c r="C76" s="79">
        <v>42004</v>
      </c>
      <c r="D76" s="12">
        <v>5.84</v>
      </c>
      <c r="E76" s="12">
        <v>5.84</v>
      </c>
      <c r="F76" s="12">
        <v>0.3</v>
      </c>
      <c r="G76" s="12">
        <v>5.54</v>
      </c>
      <c r="H76" s="22">
        <v>0.12</v>
      </c>
      <c r="I76" s="54" t="s">
        <v>129</v>
      </c>
      <c r="J76" s="54">
        <v>50</v>
      </c>
      <c r="K76" s="74">
        <v>0.12</v>
      </c>
      <c r="L76" s="13"/>
    </row>
    <row r="77" spans="1:12">
      <c r="A77" s="9" t="s">
        <v>143</v>
      </c>
      <c r="B77" s="54" t="s">
        <v>22</v>
      </c>
      <c r="C77" s="79">
        <v>42004</v>
      </c>
      <c r="D77" s="12">
        <v>1021.53</v>
      </c>
      <c r="E77" s="12">
        <v>1021.53</v>
      </c>
      <c r="F77" s="12">
        <v>51.08</v>
      </c>
      <c r="G77" s="12">
        <v>970.45</v>
      </c>
      <c r="H77" s="22">
        <v>20.43</v>
      </c>
      <c r="I77" s="54" t="s">
        <v>129</v>
      </c>
      <c r="J77" s="54">
        <v>50</v>
      </c>
      <c r="K77" s="74">
        <v>20.43</v>
      </c>
      <c r="L77" s="13"/>
    </row>
    <row r="78" spans="1:12">
      <c r="A78" s="9" t="s">
        <v>141</v>
      </c>
      <c r="B78" s="54" t="s">
        <v>22</v>
      </c>
      <c r="C78" s="79">
        <v>42004</v>
      </c>
      <c r="D78" s="12">
        <v>75.45</v>
      </c>
      <c r="E78" s="12">
        <v>75.45</v>
      </c>
      <c r="F78" s="12">
        <v>3.77</v>
      </c>
      <c r="G78" s="12">
        <v>71.680000000000007</v>
      </c>
      <c r="H78" s="22">
        <v>1.51</v>
      </c>
      <c r="I78" s="54" t="s">
        <v>129</v>
      </c>
      <c r="J78" s="54">
        <v>50</v>
      </c>
      <c r="K78" s="74">
        <v>1.51</v>
      </c>
      <c r="L78" s="13"/>
    </row>
    <row r="79" spans="1:12">
      <c r="A79" s="9" t="s">
        <v>142</v>
      </c>
      <c r="B79" s="54" t="s">
        <v>22</v>
      </c>
      <c r="C79" s="79">
        <v>42004</v>
      </c>
      <c r="D79" s="12">
        <v>427.32</v>
      </c>
      <c r="E79" s="12">
        <v>427.32</v>
      </c>
      <c r="F79" s="12">
        <v>21.37</v>
      </c>
      <c r="G79" s="12">
        <v>405.95</v>
      </c>
      <c r="H79" s="22">
        <v>8.5500000000000007</v>
      </c>
      <c r="I79" s="54" t="s">
        <v>129</v>
      </c>
      <c r="J79" s="54">
        <v>50</v>
      </c>
      <c r="K79" s="74">
        <v>8.5500000000000007</v>
      </c>
      <c r="L79" s="13"/>
    </row>
    <row r="80" spans="1:12">
      <c r="A80" s="9" t="s">
        <v>141</v>
      </c>
      <c r="B80" s="54" t="s">
        <v>22</v>
      </c>
      <c r="C80" s="79">
        <v>42004</v>
      </c>
      <c r="D80" s="12">
        <v>122.38</v>
      </c>
      <c r="E80" s="12">
        <v>122.38</v>
      </c>
      <c r="F80" s="12">
        <v>6.12</v>
      </c>
      <c r="G80" s="12">
        <v>116.26</v>
      </c>
      <c r="H80" s="22">
        <v>2.4500000000000002</v>
      </c>
      <c r="I80" s="54" t="s">
        <v>129</v>
      </c>
      <c r="J80" s="54">
        <v>50</v>
      </c>
      <c r="K80" s="74">
        <v>2.4500000000000002</v>
      </c>
      <c r="L80" s="13"/>
    </row>
    <row r="81" spans="1:12">
      <c r="A81" s="9" t="s">
        <v>143</v>
      </c>
      <c r="B81" s="54" t="s">
        <v>22</v>
      </c>
      <c r="C81" s="79">
        <v>42004</v>
      </c>
      <c r="D81" s="12">
        <v>640.23</v>
      </c>
      <c r="E81" s="12">
        <v>640.23</v>
      </c>
      <c r="F81" s="12">
        <v>32</v>
      </c>
      <c r="G81" s="12">
        <v>608.23</v>
      </c>
      <c r="H81" s="22">
        <v>12.8</v>
      </c>
      <c r="I81" s="54" t="s">
        <v>129</v>
      </c>
      <c r="J81" s="54">
        <v>50</v>
      </c>
      <c r="K81" s="74">
        <v>12.8</v>
      </c>
      <c r="L81" s="13"/>
    </row>
    <row r="82" spans="1:12">
      <c r="A82" s="9" t="s">
        <v>145</v>
      </c>
      <c r="B82" s="54" t="s">
        <v>22</v>
      </c>
      <c r="C82" s="79">
        <v>42004</v>
      </c>
      <c r="D82" s="12">
        <v>6858.64</v>
      </c>
      <c r="E82" s="12">
        <v>6858.64</v>
      </c>
      <c r="F82" s="12">
        <v>343.63</v>
      </c>
      <c r="G82" s="12">
        <v>6515.01</v>
      </c>
      <c r="H82" s="22">
        <v>137.44999999999999</v>
      </c>
      <c r="I82" s="54" t="s">
        <v>129</v>
      </c>
      <c r="J82" s="54">
        <v>50</v>
      </c>
      <c r="K82" s="74">
        <v>137.44999999999999</v>
      </c>
      <c r="L82" s="13"/>
    </row>
    <row r="83" spans="1:12">
      <c r="A83" s="9" t="s">
        <v>146</v>
      </c>
      <c r="B83" s="54" t="s">
        <v>22</v>
      </c>
      <c r="C83" s="79">
        <v>42004</v>
      </c>
      <c r="D83" s="12">
        <v>53610.22</v>
      </c>
      <c r="E83" s="12">
        <v>53610.22</v>
      </c>
      <c r="F83" s="12">
        <v>8527.35</v>
      </c>
      <c r="G83" s="12">
        <v>45082.87</v>
      </c>
      <c r="H83" s="22">
        <v>951.14</v>
      </c>
      <c r="I83" s="54" t="s">
        <v>129</v>
      </c>
      <c r="J83" s="54">
        <v>50</v>
      </c>
      <c r="K83" s="74">
        <v>951.14</v>
      </c>
      <c r="L83" s="13"/>
    </row>
    <row r="84" spans="1:12">
      <c r="A84" s="9" t="s">
        <v>147</v>
      </c>
      <c r="B84" s="54" t="s">
        <v>22</v>
      </c>
      <c r="C84" s="79">
        <v>42369</v>
      </c>
      <c r="D84" s="12">
        <v>354.75</v>
      </c>
      <c r="E84" s="12">
        <v>354.75</v>
      </c>
      <c r="F84" s="12">
        <v>10.65</v>
      </c>
      <c r="G84" s="12">
        <v>344.1</v>
      </c>
      <c r="H84" s="22">
        <v>7.1</v>
      </c>
      <c r="I84" s="54" t="s">
        <v>129</v>
      </c>
      <c r="J84" s="54">
        <v>50</v>
      </c>
      <c r="K84" s="74">
        <v>7.1</v>
      </c>
      <c r="L84" s="13"/>
    </row>
    <row r="85" spans="1:12">
      <c r="A85" s="9" t="s">
        <v>147</v>
      </c>
      <c r="B85" s="54" t="s">
        <v>22</v>
      </c>
      <c r="C85" s="79">
        <v>42369</v>
      </c>
      <c r="D85" s="12">
        <v>368.74</v>
      </c>
      <c r="E85" s="12">
        <v>368.74</v>
      </c>
      <c r="F85" s="12">
        <v>11.06</v>
      </c>
      <c r="G85" s="12">
        <v>357.68</v>
      </c>
      <c r="H85" s="22">
        <v>7.37</v>
      </c>
      <c r="I85" s="54" t="s">
        <v>129</v>
      </c>
      <c r="J85" s="54">
        <v>50</v>
      </c>
      <c r="K85" s="74">
        <v>7.37</v>
      </c>
      <c r="L85" s="13"/>
    </row>
    <row r="86" spans="1:12">
      <c r="A86" s="9" t="s">
        <v>147</v>
      </c>
      <c r="B86" s="54" t="s">
        <v>22</v>
      </c>
      <c r="C86" s="79">
        <v>42369</v>
      </c>
      <c r="D86" s="12">
        <v>368.74</v>
      </c>
      <c r="E86" s="12">
        <v>368.74</v>
      </c>
      <c r="F86" s="12">
        <v>11.06</v>
      </c>
      <c r="G86" s="12">
        <v>357.68</v>
      </c>
      <c r="H86" s="22">
        <v>7.37</v>
      </c>
      <c r="I86" s="54" t="s">
        <v>129</v>
      </c>
      <c r="J86" s="54">
        <v>50</v>
      </c>
      <c r="K86" s="74">
        <v>7.37</v>
      </c>
      <c r="L86" s="13"/>
    </row>
    <row r="87" spans="1:12">
      <c r="A87" s="9" t="s">
        <v>147</v>
      </c>
      <c r="B87" s="54" t="s">
        <v>22</v>
      </c>
      <c r="C87" s="79">
        <v>42369</v>
      </c>
      <c r="D87" s="12">
        <v>368.74</v>
      </c>
      <c r="E87" s="12">
        <v>368.74</v>
      </c>
      <c r="F87" s="12">
        <v>11.06</v>
      </c>
      <c r="G87" s="12">
        <v>357.68</v>
      </c>
      <c r="H87" s="22">
        <v>7.37</v>
      </c>
      <c r="I87" s="54" t="s">
        <v>129</v>
      </c>
      <c r="J87" s="54">
        <v>50</v>
      </c>
      <c r="K87" s="74">
        <v>7.37</v>
      </c>
      <c r="L87" s="13"/>
    </row>
    <row r="88" spans="1:12">
      <c r="A88" s="9" t="s">
        <v>148</v>
      </c>
      <c r="B88" s="54" t="s">
        <v>22</v>
      </c>
      <c r="C88" s="79">
        <v>42369</v>
      </c>
      <c r="D88" s="12">
        <v>75.67</v>
      </c>
      <c r="E88" s="12">
        <v>75.67</v>
      </c>
      <c r="F88" s="12">
        <v>2.27</v>
      </c>
      <c r="G88" s="12">
        <v>73.400000000000006</v>
      </c>
      <c r="H88" s="22">
        <v>1.51</v>
      </c>
      <c r="I88" s="54" t="s">
        <v>129</v>
      </c>
      <c r="J88" s="54">
        <v>50</v>
      </c>
      <c r="K88" s="74">
        <v>1.51</v>
      </c>
      <c r="L88" s="13"/>
    </row>
    <row r="89" spans="1:12">
      <c r="A89" s="9" t="s">
        <v>148</v>
      </c>
      <c r="B89" s="54" t="s">
        <v>22</v>
      </c>
      <c r="C89" s="79">
        <v>42369</v>
      </c>
      <c r="D89" s="12">
        <v>151.34</v>
      </c>
      <c r="E89" s="12">
        <v>151.34</v>
      </c>
      <c r="F89" s="12">
        <v>4.54</v>
      </c>
      <c r="G89" s="12">
        <v>146.80000000000001</v>
      </c>
      <c r="H89" s="22">
        <v>3.03</v>
      </c>
      <c r="I89" s="54" t="s">
        <v>129</v>
      </c>
      <c r="J89" s="54">
        <v>50</v>
      </c>
      <c r="K89" s="74">
        <v>3.03</v>
      </c>
      <c r="L89" s="13"/>
    </row>
    <row r="90" spans="1:12">
      <c r="A90" s="9" t="s">
        <v>149</v>
      </c>
      <c r="B90" s="54" t="s">
        <v>22</v>
      </c>
      <c r="C90" s="79">
        <v>42369</v>
      </c>
      <c r="D90" s="12">
        <v>238433.03</v>
      </c>
      <c r="E90" s="12">
        <v>238433.03</v>
      </c>
      <c r="F90" s="12">
        <v>7152.99</v>
      </c>
      <c r="G90" s="12">
        <v>231280.04</v>
      </c>
      <c r="H90" s="22">
        <v>4768.66</v>
      </c>
      <c r="I90" s="54" t="s">
        <v>129</v>
      </c>
      <c r="J90" s="54">
        <v>50</v>
      </c>
      <c r="K90" s="74">
        <v>4768.66</v>
      </c>
      <c r="L90" s="13"/>
    </row>
    <row r="91" spans="1:12">
      <c r="A91" s="9" t="s">
        <v>150</v>
      </c>
      <c r="B91" s="54" t="s">
        <v>22</v>
      </c>
      <c r="C91" s="79">
        <v>42369</v>
      </c>
      <c r="D91" s="12">
        <v>5033.37</v>
      </c>
      <c r="E91" s="12">
        <v>5033.37</v>
      </c>
      <c r="F91" s="12">
        <v>151</v>
      </c>
      <c r="G91" s="12">
        <v>4882.37</v>
      </c>
      <c r="H91" s="22">
        <v>100.67</v>
      </c>
      <c r="I91" s="54" t="s">
        <v>129</v>
      </c>
      <c r="J91" s="54">
        <v>50</v>
      </c>
      <c r="K91" s="74">
        <v>100.67</v>
      </c>
      <c r="L91" s="13"/>
    </row>
    <row r="92" spans="1:12">
      <c r="A92" s="9" t="s">
        <v>151</v>
      </c>
      <c r="B92" s="54" t="s">
        <v>22</v>
      </c>
      <c r="C92" s="79">
        <v>42369</v>
      </c>
      <c r="D92" s="12">
        <v>92580.91</v>
      </c>
      <c r="E92" s="12">
        <v>92580.91</v>
      </c>
      <c r="F92" s="12">
        <v>2777.43</v>
      </c>
      <c r="G92" s="12">
        <v>89803.48</v>
      </c>
      <c r="H92" s="22">
        <v>1851.62</v>
      </c>
      <c r="I92" s="54" t="s">
        <v>129</v>
      </c>
      <c r="J92" s="54">
        <v>50</v>
      </c>
      <c r="K92" s="74">
        <v>1851.62</v>
      </c>
      <c r="L92" s="13"/>
    </row>
    <row r="93" spans="1:12">
      <c r="A93" s="9" t="s">
        <v>151</v>
      </c>
      <c r="B93" s="54" t="s">
        <v>22</v>
      </c>
      <c r="C93" s="79">
        <v>42369</v>
      </c>
      <c r="D93" s="12">
        <v>92580.91</v>
      </c>
      <c r="E93" s="12">
        <v>92580.91</v>
      </c>
      <c r="F93" s="12">
        <v>2777.43</v>
      </c>
      <c r="G93" s="12">
        <v>89803.48</v>
      </c>
      <c r="H93" s="22">
        <v>1851.62</v>
      </c>
      <c r="I93" s="54" t="s">
        <v>129</v>
      </c>
      <c r="J93" s="54">
        <v>50</v>
      </c>
      <c r="K93" s="74">
        <v>1851.62</v>
      </c>
      <c r="L93" s="13"/>
    </row>
    <row r="94" spans="1:12">
      <c r="A94" s="9" t="s">
        <v>151</v>
      </c>
      <c r="B94" s="54" t="s">
        <v>22</v>
      </c>
      <c r="C94" s="79">
        <v>42369</v>
      </c>
      <c r="D94" s="12">
        <v>92580.91</v>
      </c>
      <c r="E94" s="12">
        <v>92580.91</v>
      </c>
      <c r="F94" s="12">
        <v>2777.43</v>
      </c>
      <c r="G94" s="12">
        <v>89803.48</v>
      </c>
      <c r="H94" s="22">
        <v>1851.62</v>
      </c>
      <c r="I94" s="54" t="s">
        <v>129</v>
      </c>
      <c r="J94" s="54">
        <v>50</v>
      </c>
      <c r="K94" s="74">
        <v>1851.62</v>
      </c>
      <c r="L94" s="13"/>
    </row>
    <row r="95" spans="1:12">
      <c r="A95" s="9" t="s">
        <v>151</v>
      </c>
      <c r="B95" s="54" t="s">
        <v>22</v>
      </c>
      <c r="C95" s="79">
        <v>42369</v>
      </c>
      <c r="D95" s="12">
        <v>92580.91</v>
      </c>
      <c r="E95" s="12">
        <v>92580.91</v>
      </c>
      <c r="F95" s="12">
        <v>2777.43</v>
      </c>
      <c r="G95" s="12">
        <v>89803.48</v>
      </c>
      <c r="H95" s="22">
        <v>1851.62</v>
      </c>
      <c r="I95" s="54" t="s">
        <v>129</v>
      </c>
      <c r="J95" s="54">
        <v>50</v>
      </c>
      <c r="K95" s="74">
        <v>1851.62</v>
      </c>
      <c r="L95" s="13"/>
    </row>
    <row r="96" spans="1:12">
      <c r="A96" s="9" t="s">
        <v>152</v>
      </c>
      <c r="B96" s="54" t="s">
        <v>22</v>
      </c>
      <c r="C96" s="79">
        <v>42369</v>
      </c>
      <c r="D96" s="12">
        <v>2844.53</v>
      </c>
      <c r="E96" s="12">
        <v>2844.53</v>
      </c>
      <c r="F96" s="12">
        <v>85.34</v>
      </c>
      <c r="G96" s="12">
        <v>2759.19</v>
      </c>
      <c r="H96" s="22">
        <v>56.89</v>
      </c>
      <c r="I96" s="54" t="s">
        <v>129</v>
      </c>
      <c r="J96" s="54">
        <v>50</v>
      </c>
      <c r="K96" s="74">
        <v>56.89</v>
      </c>
      <c r="L96" s="13"/>
    </row>
    <row r="97" spans="1:12">
      <c r="A97" s="9" t="s">
        <v>152</v>
      </c>
      <c r="B97" s="54" t="s">
        <v>22</v>
      </c>
      <c r="C97" s="79">
        <v>42369</v>
      </c>
      <c r="D97" s="12">
        <v>2844.53</v>
      </c>
      <c r="E97" s="12">
        <v>2844.53</v>
      </c>
      <c r="F97" s="12">
        <v>85.34</v>
      </c>
      <c r="G97" s="12">
        <v>2759.19</v>
      </c>
      <c r="H97" s="22">
        <v>56.89</v>
      </c>
      <c r="I97" s="54" t="s">
        <v>129</v>
      </c>
      <c r="J97" s="54">
        <v>50</v>
      </c>
      <c r="K97" s="74">
        <v>56.89</v>
      </c>
      <c r="L97" s="13"/>
    </row>
    <row r="98" spans="1:12">
      <c r="A98" s="9" t="s">
        <v>152</v>
      </c>
      <c r="B98" s="54" t="s">
        <v>22</v>
      </c>
      <c r="C98" s="79">
        <v>42369</v>
      </c>
      <c r="D98" s="12">
        <v>2844.53</v>
      </c>
      <c r="E98" s="12">
        <v>2844.53</v>
      </c>
      <c r="F98" s="12">
        <v>85.34</v>
      </c>
      <c r="G98" s="12">
        <v>2759.19</v>
      </c>
      <c r="H98" s="22">
        <v>56.89</v>
      </c>
      <c r="I98" s="54" t="s">
        <v>129</v>
      </c>
      <c r="J98" s="54">
        <v>50</v>
      </c>
      <c r="K98" s="74">
        <v>56.89</v>
      </c>
      <c r="L98" s="13"/>
    </row>
    <row r="99" spans="1:12">
      <c r="A99" s="9" t="s">
        <v>152</v>
      </c>
      <c r="B99" s="54" t="s">
        <v>22</v>
      </c>
      <c r="C99" s="79">
        <v>42369</v>
      </c>
      <c r="D99" s="12">
        <v>2844.53</v>
      </c>
      <c r="E99" s="12">
        <v>2844.53</v>
      </c>
      <c r="F99" s="12">
        <v>85.34</v>
      </c>
      <c r="G99" s="12">
        <v>2759.19</v>
      </c>
      <c r="H99" s="22">
        <v>56.89</v>
      </c>
      <c r="I99" s="54" t="s">
        <v>129</v>
      </c>
      <c r="J99" s="54">
        <v>50</v>
      </c>
      <c r="K99" s="74">
        <v>56.89</v>
      </c>
      <c r="L99" s="13"/>
    </row>
    <row r="100" spans="1:12">
      <c r="A100" s="9" t="s">
        <v>152</v>
      </c>
      <c r="B100" s="54" t="s">
        <v>22</v>
      </c>
      <c r="C100" s="79">
        <v>42369</v>
      </c>
      <c r="D100" s="12">
        <v>2844.53</v>
      </c>
      <c r="E100" s="12">
        <v>2844.53</v>
      </c>
      <c r="F100" s="12">
        <v>85.34</v>
      </c>
      <c r="G100" s="12">
        <v>2759.19</v>
      </c>
      <c r="H100" s="22">
        <v>56.89</v>
      </c>
      <c r="I100" s="54" t="s">
        <v>129</v>
      </c>
      <c r="J100" s="54">
        <v>50</v>
      </c>
      <c r="K100" s="74">
        <v>56.89</v>
      </c>
      <c r="L100" s="13"/>
    </row>
    <row r="101" spans="1:12">
      <c r="A101" s="9" t="s">
        <v>152</v>
      </c>
      <c r="B101" s="54" t="s">
        <v>22</v>
      </c>
      <c r="C101" s="79">
        <v>42369</v>
      </c>
      <c r="D101" s="12">
        <v>2844.53</v>
      </c>
      <c r="E101" s="12">
        <v>2844.53</v>
      </c>
      <c r="F101" s="12">
        <v>85.34</v>
      </c>
      <c r="G101" s="12">
        <v>2759.19</v>
      </c>
      <c r="H101" s="22">
        <v>56.89</v>
      </c>
      <c r="I101" s="54" t="s">
        <v>129</v>
      </c>
      <c r="J101" s="54">
        <v>50</v>
      </c>
      <c r="K101" s="74">
        <v>56.89</v>
      </c>
      <c r="L101" s="13"/>
    </row>
    <row r="102" spans="1:12">
      <c r="A102" s="9" t="s">
        <v>153</v>
      </c>
      <c r="B102" s="54" t="s">
        <v>22</v>
      </c>
      <c r="C102" s="79">
        <v>42369</v>
      </c>
      <c r="D102" s="12">
        <v>5442.11</v>
      </c>
      <c r="E102" s="12">
        <v>5442.11</v>
      </c>
      <c r="F102" s="12">
        <v>163.26</v>
      </c>
      <c r="G102" s="12">
        <v>5278.85</v>
      </c>
      <c r="H102" s="22">
        <v>108.84</v>
      </c>
      <c r="I102" s="54" t="s">
        <v>129</v>
      </c>
      <c r="J102" s="54">
        <v>50</v>
      </c>
      <c r="K102" s="74">
        <v>108.84</v>
      </c>
      <c r="L102" s="13"/>
    </row>
    <row r="103" spans="1:12">
      <c r="A103" s="9" t="s">
        <v>153</v>
      </c>
      <c r="B103" s="54" t="s">
        <v>22</v>
      </c>
      <c r="C103" s="79">
        <v>42369</v>
      </c>
      <c r="D103" s="12">
        <v>5442.11</v>
      </c>
      <c r="E103" s="12">
        <v>5442.11</v>
      </c>
      <c r="F103" s="12">
        <v>163.26</v>
      </c>
      <c r="G103" s="12">
        <v>5278.85</v>
      </c>
      <c r="H103" s="22">
        <v>108.84</v>
      </c>
      <c r="I103" s="54" t="s">
        <v>129</v>
      </c>
      <c r="J103" s="54">
        <v>50</v>
      </c>
      <c r="K103" s="74">
        <v>108.84</v>
      </c>
      <c r="L103" s="13"/>
    </row>
    <row r="104" spans="1:12">
      <c r="A104" s="9" t="s">
        <v>153</v>
      </c>
      <c r="B104" s="54" t="s">
        <v>22</v>
      </c>
      <c r="C104" s="79">
        <v>42369</v>
      </c>
      <c r="D104" s="12">
        <v>5442.11</v>
      </c>
      <c r="E104" s="12">
        <v>5442.11</v>
      </c>
      <c r="F104" s="12">
        <v>163.26</v>
      </c>
      <c r="G104" s="12">
        <v>5278.85</v>
      </c>
      <c r="H104" s="22">
        <v>108.84</v>
      </c>
      <c r="I104" s="54" t="s">
        <v>129</v>
      </c>
      <c r="J104" s="54">
        <v>50</v>
      </c>
      <c r="K104" s="74">
        <v>108.84</v>
      </c>
      <c r="L104" s="13"/>
    </row>
    <row r="105" spans="1:12">
      <c r="A105" s="9" t="s">
        <v>153</v>
      </c>
      <c r="B105" s="54" t="s">
        <v>22</v>
      </c>
      <c r="C105" s="79">
        <v>42369</v>
      </c>
      <c r="D105" s="12">
        <v>5442.11</v>
      </c>
      <c r="E105" s="12">
        <v>5442.11</v>
      </c>
      <c r="F105" s="12">
        <v>163.26</v>
      </c>
      <c r="G105" s="12">
        <v>5278.85</v>
      </c>
      <c r="H105" s="22">
        <v>108.84</v>
      </c>
      <c r="I105" s="54" t="s">
        <v>129</v>
      </c>
      <c r="J105" s="54">
        <v>50</v>
      </c>
      <c r="K105" s="74">
        <v>108.84</v>
      </c>
      <c r="L105" s="13"/>
    </row>
    <row r="106" spans="1:12">
      <c r="A106" s="9" t="s">
        <v>153</v>
      </c>
      <c r="B106" s="54" t="s">
        <v>22</v>
      </c>
      <c r="C106" s="79">
        <v>42369</v>
      </c>
      <c r="D106" s="12">
        <v>5442.11</v>
      </c>
      <c r="E106" s="12">
        <v>5442.11</v>
      </c>
      <c r="F106" s="12">
        <v>163.26</v>
      </c>
      <c r="G106" s="12">
        <v>5278.85</v>
      </c>
      <c r="H106" s="22">
        <v>108.84</v>
      </c>
      <c r="I106" s="54" t="s">
        <v>129</v>
      </c>
      <c r="J106" s="54">
        <v>50</v>
      </c>
      <c r="K106" s="74">
        <v>108.84</v>
      </c>
      <c r="L106" s="13"/>
    </row>
    <row r="107" spans="1:12">
      <c r="A107" s="9" t="s">
        <v>153</v>
      </c>
      <c r="B107" s="54" t="s">
        <v>22</v>
      </c>
      <c r="C107" s="79">
        <v>42369</v>
      </c>
      <c r="D107" s="12">
        <v>5442.11</v>
      </c>
      <c r="E107" s="12">
        <v>5442.11</v>
      </c>
      <c r="F107" s="12">
        <v>163.26</v>
      </c>
      <c r="G107" s="12">
        <v>5278.85</v>
      </c>
      <c r="H107" s="22">
        <v>108.84</v>
      </c>
      <c r="I107" s="54" t="s">
        <v>129</v>
      </c>
      <c r="J107" s="54">
        <v>50</v>
      </c>
      <c r="K107" s="74">
        <v>108.84</v>
      </c>
      <c r="L107" s="13"/>
    </row>
    <row r="108" spans="1:12">
      <c r="A108" s="9" t="s">
        <v>153</v>
      </c>
      <c r="B108" s="54" t="s">
        <v>22</v>
      </c>
      <c r="C108" s="79">
        <v>42369</v>
      </c>
      <c r="D108" s="12">
        <v>5442.11</v>
      </c>
      <c r="E108" s="12">
        <v>5442.11</v>
      </c>
      <c r="F108" s="12">
        <v>163.26</v>
      </c>
      <c r="G108" s="12">
        <v>5278.85</v>
      </c>
      <c r="H108" s="22">
        <v>108.84</v>
      </c>
      <c r="I108" s="54" t="s">
        <v>129</v>
      </c>
      <c r="J108" s="54">
        <v>50</v>
      </c>
      <c r="K108" s="74">
        <v>108.84</v>
      </c>
      <c r="L108" s="13"/>
    </row>
    <row r="109" spans="1:12">
      <c r="A109" s="9" t="s">
        <v>153</v>
      </c>
      <c r="B109" s="54" t="s">
        <v>22</v>
      </c>
      <c r="C109" s="79">
        <v>42369</v>
      </c>
      <c r="D109" s="12">
        <v>5442.11</v>
      </c>
      <c r="E109" s="12">
        <v>5442.11</v>
      </c>
      <c r="F109" s="12">
        <v>163.26</v>
      </c>
      <c r="G109" s="12">
        <v>5278.85</v>
      </c>
      <c r="H109" s="22">
        <v>108.84</v>
      </c>
      <c r="I109" s="54" t="s">
        <v>129</v>
      </c>
      <c r="J109" s="54">
        <v>50</v>
      </c>
      <c r="K109" s="74">
        <v>108.84</v>
      </c>
      <c r="L109" s="13"/>
    </row>
    <row r="110" spans="1:12">
      <c r="A110" s="9" t="s">
        <v>153</v>
      </c>
      <c r="B110" s="54" t="s">
        <v>22</v>
      </c>
      <c r="C110" s="79">
        <v>42369</v>
      </c>
      <c r="D110" s="12">
        <v>5442.11</v>
      </c>
      <c r="E110" s="12">
        <v>5442.11</v>
      </c>
      <c r="F110" s="12">
        <v>163.26</v>
      </c>
      <c r="G110" s="12">
        <v>5278.85</v>
      </c>
      <c r="H110" s="22">
        <v>108.84</v>
      </c>
      <c r="I110" s="54" t="s">
        <v>129</v>
      </c>
      <c r="J110" s="54">
        <v>50</v>
      </c>
      <c r="K110" s="74">
        <v>108.84</v>
      </c>
      <c r="L110" s="13"/>
    </row>
    <row r="111" spans="1:12">
      <c r="A111" s="9" t="s">
        <v>154</v>
      </c>
      <c r="B111" s="54" t="s">
        <v>22</v>
      </c>
      <c r="C111" s="79">
        <v>42369</v>
      </c>
      <c r="D111" s="12">
        <v>22296.85</v>
      </c>
      <c r="E111" s="12">
        <v>22296.85</v>
      </c>
      <c r="F111" s="12">
        <v>668.91</v>
      </c>
      <c r="G111" s="12">
        <v>21627.94</v>
      </c>
      <c r="H111" s="22">
        <v>445.94</v>
      </c>
      <c r="I111" s="54" t="s">
        <v>129</v>
      </c>
      <c r="J111" s="54">
        <v>50</v>
      </c>
      <c r="K111" s="74">
        <v>445.94</v>
      </c>
      <c r="L111" s="13"/>
    </row>
    <row r="112" spans="1:12">
      <c r="A112" s="9" t="s">
        <v>155</v>
      </c>
      <c r="B112" s="54" t="s">
        <v>22</v>
      </c>
      <c r="C112" s="79">
        <v>42369</v>
      </c>
      <c r="D112" s="12">
        <v>26518.13</v>
      </c>
      <c r="E112" s="12">
        <v>26518.13</v>
      </c>
      <c r="F112" s="12">
        <v>795.54</v>
      </c>
      <c r="G112" s="12">
        <v>25722.59</v>
      </c>
      <c r="H112" s="22">
        <v>530.36</v>
      </c>
      <c r="I112" s="54" t="s">
        <v>129</v>
      </c>
      <c r="J112" s="54">
        <v>50</v>
      </c>
      <c r="K112" s="74">
        <v>530.36</v>
      </c>
      <c r="L112" s="13"/>
    </row>
    <row r="113" spans="1:12">
      <c r="A113" s="9" t="s">
        <v>155</v>
      </c>
      <c r="B113" s="54" t="s">
        <v>22</v>
      </c>
      <c r="C113" s="79">
        <v>42369</v>
      </c>
      <c r="D113" s="12">
        <v>26518.13</v>
      </c>
      <c r="E113" s="12">
        <v>26518.13</v>
      </c>
      <c r="F113" s="12">
        <v>795.54</v>
      </c>
      <c r="G113" s="12">
        <v>25722.59</v>
      </c>
      <c r="H113" s="22">
        <v>530.36</v>
      </c>
      <c r="I113" s="54" t="s">
        <v>129</v>
      </c>
      <c r="J113" s="54">
        <v>50</v>
      </c>
      <c r="K113" s="74">
        <v>530.36</v>
      </c>
      <c r="L113" s="13"/>
    </row>
    <row r="114" spans="1:12">
      <c r="A114" s="9" t="s">
        <v>155</v>
      </c>
      <c r="B114" s="54" t="s">
        <v>22</v>
      </c>
      <c r="C114" s="79">
        <v>42369</v>
      </c>
      <c r="D114" s="12">
        <v>26518.13</v>
      </c>
      <c r="E114" s="12">
        <v>26518.13</v>
      </c>
      <c r="F114" s="12">
        <v>795.54</v>
      </c>
      <c r="G114" s="12">
        <v>25722.59</v>
      </c>
      <c r="H114" s="22">
        <v>530.36</v>
      </c>
      <c r="I114" s="54" t="s">
        <v>129</v>
      </c>
      <c r="J114" s="54">
        <v>50</v>
      </c>
      <c r="K114" s="74">
        <v>530.36</v>
      </c>
      <c r="L114" s="13"/>
    </row>
    <row r="115" spans="1:12">
      <c r="A115" s="9" t="s">
        <v>156</v>
      </c>
      <c r="B115" s="54" t="s">
        <v>22</v>
      </c>
      <c r="C115" s="79">
        <v>42369</v>
      </c>
      <c r="D115" s="12">
        <v>4041.84</v>
      </c>
      <c r="E115" s="12">
        <v>4041.84</v>
      </c>
      <c r="F115" s="12">
        <v>121.26</v>
      </c>
      <c r="G115" s="12">
        <v>3920.58</v>
      </c>
      <c r="H115" s="22">
        <v>80.84</v>
      </c>
      <c r="I115" s="54" t="s">
        <v>129</v>
      </c>
      <c r="J115" s="54">
        <v>50</v>
      </c>
      <c r="K115" s="74">
        <v>80.84</v>
      </c>
      <c r="L115" s="13"/>
    </row>
    <row r="116" spans="1:12">
      <c r="A116" s="9" t="s">
        <v>156</v>
      </c>
      <c r="B116" s="54" t="s">
        <v>22</v>
      </c>
      <c r="C116" s="79">
        <v>42369</v>
      </c>
      <c r="D116" s="12">
        <v>4041.84</v>
      </c>
      <c r="E116" s="12">
        <v>4041.84</v>
      </c>
      <c r="F116" s="12">
        <v>121.26</v>
      </c>
      <c r="G116" s="12">
        <v>3920.58</v>
      </c>
      <c r="H116" s="22">
        <v>80.84</v>
      </c>
      <c r="I116" s="54" t="s">
        <v>129</v>
      </c>
      <c r="J116" s="54">
        <v>50</v>
      </c>
      <c r="K116" s="74">
        <v>80.84</v>
      </c>
      <c r="L116" s="13"/>
    </row>
    <row r="117" spans="1:12">
      <c r="A117" s="9" t="s">
        <v>156</v>
      </c>
      <c r="B117" s="54" t="s">
        <v>22</v>
      </c>
      <c r="C117" s="79">
        <v>42369</v>
      </c>
      <c r="D117" s="12">
        <v>4041.84</v>
      </c>
      <c r="E117" s="12">
        <v>4041.84</v>
      </c>
      <c r="F117" s="12">
        <v>121.26</v>
      </c>
      <c r="G117" s="12">
        <v>3920.58</v>
      </c>
      <c r="H117" s="22">
        <v>80.84</v>
      </c>
      <c r="I117" s="54" t="s">
        <v>129</v>
      </c>
      <c r="J117" s="54">
        <v>50</v>
      </c>
      <c r="K117" s="74">
        <v>80.84</v>
      </c>
      <c r="L117" s="13"/>
    </row>
    <row r="118" spans="1:12">
      <c r="A118" s="9" t="s">
        <v>156</v>
      </c>
      <c r="B118" s="54" t="s">
        <v>22</v>
      </c>
      <c r="C118" s="79">
        <v>42369</v>
      </c>
      <c r="D118" s="12">
        <v>4041.84</v>
      </c>
      <c r="E118" s="12">
        <v>4041.84</v>
      </c>
      <c r="F118" s="12">
        <v>121.26</v>
      </c>
      <c r="G118" s="12">
        <v>3920.58</v>
      </c>
      <c r="H118" s="22">
        <v>80.84</v>
      </c>
      <c r="I118" s="54" t="s">
        <v>129</v>
      </c>
      <c r="J118" s="54">
        <v>50</v>
      </c>
      <c r="K118" s="74">
        <v>80.84</v>
      </c>
      <c r="L118" s="13"/>
    </row>
    <row r="119" spans="1:12">
      <c r="A119" s="9" t="s">
        <v>156</v>
      </c>
      <c r="B119" s="54" t="s">
        <v>22</v>
      </c>
      <c r="C119" s="79">
        <v>42369</v>
      </c>
      <c r="D119" s="12">
        <v>4041.84</v>
      </c>
      <c r="E119" s="12">
        <v>4041.84</v>
      </c>
      <c r="F119" s="12">
        <v>121.26</v>
      </c>
      <c r="G119" s="12">
        <v>3920.58</v>
      </c>
      <c r="H119" s="22">
        <v>80.84</v>
      </c>
      <c r="I119" s="54" t="s">
        <v>129</v>
      </c>
      <c r="J119" s="54">
        <v>50</v>
      </c>
      <c r="K119" s="74">
        <v>80.84</v>
      </c>
      <c r="L119" s="13"/>
    </row>
    <row r="120" spans="1:12">
      <c r="A120" s="9" t="s">
        <v>156</v>
      </c>
      <c r="B120" s="54" t="s">
        <v>22</v>
      </c>
      <c r="C120" s="79">
        <v>42369</v>
      </c>
      <c r="D120" s="12">
        <v>4041.84</v>
      </c>
      <c r="E120" s="12">
        <v>4041.84</v>
      </c>
      <c r="F120" s="12">
        <v>121.26</v>
      </c>
      <c r="G120" s="12">
        <v>3920.58</v>
      </c>
      <c r="H120" s="22">
        <v>80.84</v>
      </c>
      <c r="I120" s="54" t="s">
        <v>129</v>
      </c>
      <c r="J120" s="54">
        <v>50</v>
      </c>
      <c r="K120" s="74">
        <v>80.84</v>
      </c>
      <c r="L120" s="13"/>
    </row>
    <row r="121" spans="1:12">
      <c r="A121" s="9" t="s">
        <v>156</v>
      </c>
      <c r="B121" s="54" t="s">
        <v>22</v>
      </c>
      <c r="C121" s="79">
        <v>42369</v>
      </c>
      <c r="D121" s="12">
        <v>4041.84</v>
      </c>
      <c r="E121" s="12">
        <v>4041.84</v>
      </c>
      <c r="F121" s="12">
        <v>121.26</v>
      </c>
      <c r="G121" s="12">
        <v>3920.58</v>
      </c>
      <c r="H121" s="22">
        <v>80.84</v>
      </c>
      <c r="I121" s="54" t="s">
        <v>129</v>
      </c>
      <c r="J121" s="54">
        <v>50</v>
      </c>
      <c r="K121" s="74">
        <v>80.84</v>
      </c>
      <c r="L121" s="13"/>
    </row>
    <row r="122" spans="1:12">
      <c r="A122" s="9" t="s">
        <v>156</v>
      </c>
      <c r="B122" s="54" t="s">
        <v>22</v>
      </c>
      <c r="C122" s="79">
        <v>42369</v>
      </c>
      <c r="D122" s="12">
        <v>4041.84</v>
      </c>
      <c r="E122" s="12">
        <v>4041.84</v>
      </c>
      <c r="F122" s="12">
        <v>121.26</v>
      </c>
      <c r="G122" s="12">
        <v>3920.58</v>
      </c>
      <c r="H122" s="22">
        <v>80.84</v>
      </c>
      <c r="I122" s="54" t="s">
        <v>129</v>
      </c>
      <c r="J122" s="54">
        <v>50</v>
      </c>
      <c r="K122" s="74">
        <v>80.84</v>
      </c>
      <c r="L122" s="13"/>
    </row>
    <row r="123" spans="1:12">
      <c r="A123" s="9" t="s">
        <v>156</v>
      </c>
      <c r="B123" s="54" t="s">
        <v>22</v>
      </c>
      <c r="C123" s="79">
        <v>42369</v>
      </c>
      <c r="D123" s="12">
        <v>4041.84</v>
      </c>
      <c r="E123" s="12">
        <v>4041.84</v>
      </c>
      <c r="F123" s="12">
        <v>121.26</v>
      </c>
      <c r="G123" s="12">
        <v>3920.58</v>
      </c>
      <c r="H123" s="22">
        <v>80.84</v>
      </c>
      <c r="I123" s="54" t="s">
        <v>129</v>
      </c>
      <c r="J123" s="54">
        <v>50</v>
      </c>
      <c r="K123" s="74">
        <v>80.84</v>
      </c>
      <c r="L123" s="13"/>
    </row>
    <row r="124" spans="1:12">
      <c r="A124" s="9" t="s">
        <v>156</v>
      </c>
      <c r="B124" s="54" t="s">
        <v>22</v>
      </c>
      <c r="C124" s="79">
        <v>42369</v>
      </c>
      <c r="D124" s="12">
        <v>4041.84</v>
      </c>
      <c r="E124" s="12">
        <v>4041.84</v>
      </c>
      <c r="F124" s="12">
        <v>121.26</v>
      </c>
      <c r="G124" s="12">
        <v>3920.58</v>
      </c>
      <c r="H124" s="22">
        <v>80.84</v>
      </c>
      <c r="I124" s="54" t="s">
        <v>129</v>
      </c>
      <c r="J124" s="54">
        <v>50</v>
      </c>
      <c r="K124" s="74">
        <v>80.84</v>
      </c>
      <c r="L124" s="13"/>
    </row>
    <row r="125" spans="1:12">
      <c r="A125" s="9" t="s">
        <v>156</v>
      </c>
      <c r="B125" s="54" t="s">
        <v>22</v>
      </c>
      <c r="C125" s="79">
        <v>42369</v>
      </c>
      <c r="D125" s="12">
        <v>4041.84</v>
      </c>
      <c r="E125" s="12">
        <v>4041.84</v>
      </c>
      <c r="F125" s="12">
        <v>121.26</v>
      </c>
      <c r="G125" s="12">
        <v>3920.58</v>
      </c>
      <c r="H125" s="22">
        <v>80.84</v>
      </c>
      <c r="I125" s="54" t="s">
        <v>129</v>
      </c>
      <c r="J125" s="54">
        <v>50</v>
      </c>
      <c r="K125" s="74">
        <v>80.84</v>
      </c>
      <c r="L125" s="13"/>
    </row>
    <row r="126" spans="1:12">
      <c r="A126" s="9" t="s">
        <v>156</v>
      </c>
      <c r="B126" s="54" t="s">
        <v>22</v>
      </c>
      <c r="C126" s="79">
        <v>42369</v>
      </c>
      <c r="D126" s="12">
        <v>4041.84</v>
      </c>
      <c r="E126" s="12">
        <v>4041.84</v>
      </c>
      <c r="F126" s="12">
        <v>121.26</v>
      </c>
      <c r="G126" s="12">
        <v>3920.58</v>
      </c>
      <c r="H126" s="22">
        <v>80.84</v>
      </c>
      <c r="I126" s="54" t="s">
        <v>129</v>
      </c>
      <c r="J126" s="54">
        <v>50</v>
      </c>
      <c r="K126" s="74">
        <v>80.84</v>
      </c>
      <c r="L126" s="13"/>
    </row>
    <row r="127" spans="1:12">
      <c r="A127" s="9" t="s">
        <v>156</v>
      </c>
      <c r="B127" s="54" t="s">
        <v>22</v>
      </c>
      <c r="C127" s="79">
        <v>42369</v>
      </c>
      <c r="D127" s="12">
        <v>4041.84</v>
      </c>
      <c r="E127" s="12">
        <v>4041.84</v>
      </c>
      <c r="F127" s="12">
        <v>121.26</v>
      </c>
      <c r="G127" s="12">
        <v>3920.58</v>
      </c>
      <c r="H127" s="22">
        <v>80.84</v>
      </c>
      <c r="I127" s="54" t="s">
        <v>129</v>
      </c>
      <c r="J127" s="54">
        <v>50</v>
      </c>
      <c r="K127" s="74">
        <v>80.84</v>
      </c>
      <c r="L127" s="13"/>
    </row>
    <row r="128" spans="1:12">
      <c r="A128" s="9" t="s">
        <v>157</v>
      </c>
      <c r="B128" s="54" t="s">
        <v>22</v>
      </c>
      <c r="C128" s="79">
        <v>42369</v>
      </c>
      <c r="D128" s="12">
        <v>5933.42</v>
      </c>
      <c r="E128" s="12">
        <v>5933.42</v>
      </c>
      <c r="F128" s="12">
        <v>178</v>
      </c>
      <c r="G128" s="12">
        <v>5755.42</v>
      </c>
      <c r="H128" s="22">
        <v>118.67</v>
      </c>
      <c r="I128" s="54" t="s">
        <v>129</v>
      </c>
      <c r="J128" s="54">
        <v>50</v>
      </c>
      <c r="K128" s="74">
        <v>118.67</v>
      </c>
      <c r="L128" s="13"/>
    </row>
    <row r="129" spans="1:12">
      <c r="A129" s="9" t="s">
        <v>152</v>
      </c>
      <c r="B129" s="54" t="s">
        <v>22</v>
      </c>
      <c r="C129" s="79">
        <v>42369</v>
      </c>
      <c r="D129" s="12">
        <v>2844.53</v>
      </c>
      <c r="E129" s="12">
        <v>2844.53</v>
      </c>
      <c r="F129" s="12">
        <v>85.34</v>
      </c>
      <c r="G129" s="12">
        <v>2759.19</v>
      </c>
      <c r="H129" s="22">
        <v>56.89</v>
      </c>
      <c r="I129" s="54" t="s">
        <v>129</v>
      </c>
      <c r="J129" s="54">
        <v>50</v>
      </c>
      <c r="K129" s="74">
        <v>56.89</v>
      </c>
      <c r="L129" s="13"/>
    </row>
    <row r="130" spans="1:12">
      <c r="A130" s="9" t="s">
        <v>152</v>
      </c>
      <c r="B130" s="54" t="s">
        <v>22</v>
      </c>
      <c r="C130" s="79">
        <v>42369</v>
      </c>
      <c r="D130" s="12">
        <v>2844.53</v>
      </c>
      <c r="E130" s="12">
        <v>2844.53</v>
      </c>
      <c r="F130" s="12">
        <v>85.34</v>
      </c>
      <c r="G130" s="12">
        <v>2759.19</v>
      </c>
      <c r="H130" s="22">
        <v>56.89</v>
      </c>
      <c r="I130" s="54" t="s">
        <v>129</v>
      </c>
      <c r="J130" s="54">
        <v>50</v>
      </c>
      <c r="K130" s="74">
        <v>56.89</v>
      </c>
      <c r="L130" s="13"/>
    </row>
    <row r="131" spans="1:12">
      <c r="A131" s="9" t="s">
        <v>152</v>
      </c>
      <c r="B131" s="54" t="s">
        <v>22</v>
      </c>
      <c r="C131" s="79">
        <v>42369</v>
      </c>
      <c r="D131" s="12">
        <v>2844.53</v>
      </c>
      <c r="E131" s="12">
        <v>2844.53</v>
      </c>
      <c r="F131" s="12">
        <v>85.34</v>
      </c>
      <c r="G131" s="12">
        <v>2759.19</v>
      </c>
      <c r="H131" s="22">
        <v>56.89</v>
      </c>
      <c r="I131" s="54" t="s">
        <v>129</v>
      </c>
      <c r="J131" s="54">
        <v>50</v>
      </c>
      <c r="K131" s="74">
        <v>56.89</v>
      </c>
      <c r="L131" s="13"/>
    </row>
    <row r="132" spans="1:12">
      <c r="A132" s="9" t="s">
        <v>152</v>
      </c>
      <c r="B132" s="54" t="s">
        <v>22</v>
      </c>
      <c r="C132" s="79">
        <v>42369</v>
      </c>
      <c r="D132" s="12">
        <v>2844.53</v>
      </c>
      <c r="E132" s="12">
        <v>2844.53</v>
      </c>
      <c r="F132" s="12">
        <v>85.34</v>
      </c>
      <c r="G132" s="12">
        <v>2759.19</v>
      </c>
      <c r="H132" s="22">
        <v>56.89</v>
      </c>
      <c r="I132" s="54" t="s">
        <v>129</v>
      </c>
      <c r="J132" s="54">
        <v>50</v>
      </c>
      <c r="K132" s="74">
        <v>56.89</v>
      </c>
      <c r="L132" s="13"/>
    </row>
    <row r="133" spans="1:12">
      <c r="A133" s="9" t="s">
        <v>152</v>
      </c>
      <c r="B133" s="54" t="s">
        <v>22</v>
      </c>
      <c r="C133" s="79">
        <v>42369</v>
      </c>
      <c r="D133" s="12">
        <v>2844.53</v>
      </c>
      <c r="E133" s="12">
        <v>2844.53</v>
      </c>
      <c r="F133" s="12">
        <v>85.34</v>
      </c>
      <c r="G133" s="12">
        <v>2759.19</v>
      </c>
      <c r="H133" s="22">
        <v>56.89</v>
      </c>
      <c r="I133" s="54" t="s">
        <v>129</v>
      </c>
      <c r="J133" s="54">
        <v>50</v>
      </c>
      <c r="K133" s="74">
        <v>56.89</v>
      </c>
      <c r="L133" s="13"/>
    </row>
    <row r="134" spans="1:12">
      <c r="A134" s="9" t="s">
        <v>152</v>
      </c>
      <c r="B134" s="54" t="s">
        <v>22</v>
      </c>
      <c r="C134" s="79">
        <v>42369</v>
      </c>
      <c r="D134" s="12">
        <v>2844.53</v>
      </c>
      <c r="E134" s="12">
        <v>2844.53</v>
      </c>
      <c r="F134" s="12">
        <v>85.34</v>
      </c>
      <c r="G134" s="12">
        <v>2759.19</v>
      </c>
      <c r="H134" s="22">
        <v>56.89</v>
      </c>
      <c r="I134" s="54" t="s">
        <v>129</v>
      </c>
      <c r="J134" s="54">
        <v>50</v>
      </c>
      <c r="K134" s="74">
        <v>56.89</v>
      </c>
      <c r="L134" s="13"/>
    </row>
    <row r="135" spans="1:12">
      <c r="A135" s="9" t="s">
        <v>152</v>
      </c>
      <c r="B135" s="54" t="s">
        <v>22</v>
      </c>
      <c r="C135" s="79">
        <v>42369</v>
      </c>
      <c r="D135" s="12">
        <v>2844.53</v>
      </c>
      <c r="E135" s="12">
        <v>2844.53</v>
      </c>
      <c r="F135" s="12">
        <v>85.34</v>
      </c>
      <c r="G135" s="12">
        <v>2759.19</v>
      </c>
      <c r="H135" s="22">
        <v>56.89</v>
      </c>
      <c r="I135" s="54" t="s">
        <v>129</v>
      </c>
      <c r="J135" s="54">
        <v>50</v>
      </c>
      <c r="K135" s="74">
        <v>56.89</v>
      </c>
      <c r="L135" s="13"/>
    </row>
    <row r="136" spans="1:12">
      <c r="A136" s="9" t="s">
        <v>152</v>
      </c>
      <c r="B136" s="54" t="s">
        <v>22</v>
      </c>
      <c r="C136" s="79">
        <v>42369</v>
      </c>
      <c r="D136" s="12">
        <v>2844.53</v>
      </c>
      <c r="E136" s="12">
        <v>2844.53</v>
      </c>
      <c r="F136" s="12">
        <v>85.34</v>
      </c>
      <c r="G136" s="12">
        <v>2759.19</v>
      </c>
      <c r="H136" s="22">
        <v>56.89</v>
      </c>
      <c r="I136" s="54" t="s">
        <v>129</v>
      </c>
      <c r="J136" s="54">
        <v>50</v>
      </c>
      <c r="K136" s="74">
        <v>56.89</v>
      </c>
      <c r="L136" s="13"/>
    </row>
    <row r="137" spans="1:12">
      <c r="A137" s="9" t="s">
        <v>158</v>
      </c>
      <c r="B137" s="54" t="s">
        <v>22</v>
      </c>
      <c r="C137" s="79">
        <v>42369</v>
      </c>
      <c r="D137" s="12">
        <v>3235.81</v>
      </c>
      <c r="E137" s="12">
        <v>3235.81</v>
      </c>
      <c r="F137" s="12">
        <v>97.08</v>
      </c>
      <c r="G137" s="12">
        <v>3138.73</v>
      </c>
      <c r="H137" s="22">
        <v>64.72</v>
      </c>
      <c r="I137" s="54" t="s">
        <v>129</v>
      </c>
      <c r="J137" s="54">
        <v>50</v>
      </c>
      <c r="K137" s="74">
        <v>64.72</v>
      </c>
      <c r="L137" s="13"/>
    </row>
    <row r="138" spans="1:12">
      <c r="A138" s="9" t="s">
        <v>158</v>
      </c>
      <c r="B138" s="54" t="s">
        <v>22</v>
      </c>
      <c r="C138" s="79">
        <v>42369</v>
      </c>
      <c r="D138" s="12">
        <v>3235.81</v>
      </c>
      <c r="E138" s="12">
        <v>3235.81</v>
      </c>
      <c r="F138" s="12">
        <v>97.08</v>
      </c>
      <c r="G138" s="12">
        <v>3138.73</v>
      </c>
      <c r="H138" s="22">
        <v>64.72</v>
      </c>
      <c r="I138" s="54" t="s">
        <v>129</v>
      </c>
      <c r="J138" s="54">
        <v>50</v>
      </c>
      <c r="K138" s="74">
        <v>64.72</v>
      </c>
      <c r="L138" s="13"/>
    </row>
    <row r="139" spans="1:12">
      <c r="A139" s="9" t="s">
        <v>153</v>
      </c>
      <c r="B139" s="54" t="s">
        <v>22</v>
      </c>
      <c r="C139" s="79">
        <v>42369</v>
      </c>
      <c r="D139" s="12">
        <v>5442.11</v>
      </c>
      <c r="E139" s="12">
        <v>5442.11</v>
      </c>
      <c r="F139" s="12">
        <v>163.26</v>
      </c>
      <c r="G139" s="12">
        <v>5278.85</v>
      </c>
      <c r="H139" s="22">
        <v>108.84</v>
      </c>
      <c r="I139" s="54" t="s">
        <v>129</v>
      </c>
      <c r="J139" s="54">
        <v>50</v>
      </c>
      <c r="K139" s="74">
        <v>108.84</v>
      </c>
      <c r="L139" s="13"/>
    </row>
    <row r="140" spans="1:12">
      <c r="A140" s="9" t="s">
        <v>159</v>
      </c>
      <c r="B140" s="54" t="s">
        <v>22</v>
      </c>
      <c r="C140" s="79">
        <v>42369</v>
      </c>
      <c r="D140" s="12">
        <v>10849.78</v>
      </c>
      <c r="E140" s="12">
        <v>10849.78</v>
      </c>
      <c r="F140" s="12">
        <v>325.5</v>
      </c>
      <c r="G140" s="12">
        <v>10524.28</v>
      </c>
      <c r="H140" s="22">
        <v>217</v>
      </c>
      <c r="I140" s="54" t="s">
        <v>129</v>
      </c>
      <c r="J140" s="54">
        <v>50</v>
      </c>
      <c r="K140" s="74">
        <v>217</v>
      </c>
      <c r="L140" s="13"/>
    </row>
    <row r="141" spans="1:12">
      <c r="A141" s="9" t="s">
        <v>159</v>
      </c>
      <c r="B141" s="54" t="s">
        <v>22</v>
      </c>
      <c r="C141" s="79">
        <v>42369</v>
      </c>
      <c r="D141" s="12">
        <v>10849.78</v>
      </c>
      <c r="E141" s="12">
        <v>10849.78</v>
      </c>
      <c r="F141" s="12">
        <v>325.5</v>
      </c>
      <c r="G141" s="12">
        <v>10524.28</v>
      </c>
      <c r="H141" s="22">
        <v>217</v>
      </c>
      <c r="I141" s="54" t="s">
        <v>129</v>
      </c>
      <c r="J141" s="54">
        <v>50</v>
      </c>
      <c r="K141" s="74">
        <v>217</v>
      </c>
      <c r="L141" s="13"/>
    </row>
    <row r="142" spans="1:12">
      <c r="A142" s="9" t="s">
        <v>159</v>
      </c>
      <c r="B142" s="54" t="s">
        <v>22</v>
      </c>
      <c r="C142" s="79">
        <v>42369</v>
      </c>
      <c r="D142" s="12">
        <v>10849.78</v>
      </c>
      <c r="E142" s="12">
        <v>10849.78</v>
      </c>
      <c r="F142" s="12">
        <v>325.5</v>
      </c>
      <c r="G142" s="12">
        <v>10524.28</v>
      </c>
      <c r="H142" s="22">
        <v>217</v>
      </c>
      <c r="I142" s="54" t="s">
        <v>129</v>
      </c>
      <c r="J142" s="54">
        <v>50</v>
      </c>
      <c r="K142" s="74">
        <v>217</v>
      </c>
      <c r="L142" s="13"/>
    </row>
    <row r="143" spans="1:12">
      <c r="A143" s="9" t="s">
        <v>159</v>
      </c>
      <c r="B143" s="54" t="s">
        <v>22</v>
      </c>
      <c r="C143" s="79">
        <v>42369</v>
      </c>
      <c r="D143" s="12">
        <v>10849.78</v>
      </c>
      <c r="E143" s="12">
        <v>10849.78</v>
      </c>
      <c r="F143" s="12">
        <v>325.5</v>
      </c>
      <c r="G143" s="12">
        <v>10524.28</v>
      </c>
      <c r="H143" s="22">
        <v>217</v>
      </c>
      <c r="I143" s="54" t="s">
        <v>129</v>
      </c>
      <c r="J143" s="54">
        <v>50</v>
      </c>
      <c r="K143" s="74">
        <v>217</v>
      </c>
      <c r="L143" s="13"/>
    </row>
    <row r="144" spans="1:12">
      <c r="A144" s="9" t="s">
        <v>159</v>
      </c>
      <c r="B144" s="54" t="s">
        <v>22</v>
      </c>
      <c r="C144" s="79">
        <v>42369</v>
      </c>
      <c r="D144" s="12">
        <v>10849.78</v>
      </c>
      <c r="E144" s="12">
        <v>10849.78</v>
      </c>
      <c r="F144" s="12">
        <v>325.5</v>
      </c>
      <c r="G144" s="12">
        <v>10524.28</v>
      </c>
      <c r="H144" s="22">
        <v>217</v>
      </c>
      <c r="I144" s="54" t="s">
        <v>129</v>
      </c>
      <c r="J144" s="54">
        <v>50</v>
      </c>
      <c r="K144" s="74">
        <v>217</v>
      </c>
      <c r="L144" s="13"/>
    </row>
    <row r="145" spans="1:12">
      <c r="A145" s="9" t="s">
        <v>159</v>
      </c>
      <c r="B145" s="54" t="s">
        <v>22</v>
      </c>
      <c r="C145" s="79">
        <v>42369</v>
      </c>
      <c r="D145" s="12">
        <v>10849.78</v>
      </c>
      <c r="E145" s="12">
        <v>10849.78</v>
      </c>
      <c r="F145" s="12">
        <v>325.5</v>
      </c>
      <c r="G145" s="12">
        <v>10524.28</v>
      </c>
      <c r="H145" s="22">
        <v>217</v>
      </c>
      <c r="I145" s="54" t="s">
        <v>129</v>
      </c>
      <c r="J145" s="54">
        <v>50</v>
      </c>
      <c r="K145" s="74">
        <v>217</v>
      </c>
      <c r="L145" s="13"/>
    </row>
    <row r="146" spans="1:12">
      <c r="A146" s="9" t="s">
        <v>159</v>
      </c>
      <c r="B146" s="54" t="s">
        <v>22</v>
      </c>
      <c r="C146" s="79">
        <v>42369</v>
      </c>
      <c r="D146" s="12">
        <v>10849.78</v>
      </c>
      <c r="E146" s="12">
        <v>10849.78</v>
      </c>
      <c r="F146" s="12">
        <v>325.5</v>
      </c>
      <c r="G146" s="12">
        <v>10524.28</v>
      </c>
      <c r="H146" s="22">
        <v>217</v>
      </c>
      <c r="I146" s="54" t="s">
        <v>129</v>
      </c>
      <c r="J146" s="54">
        <v>50</v>
      </c>
      <c r="K146" s="74">
        <v>217</v>
      </c>
      <c r="L146" s="13"/>
    </row>
    <row r="147" spans="1:12">
      <c r="A147" s="9" t="s">
        <v>159</v>
      </c>
      <c r="B147" s="54" t="s">
        <v>22</v>
      </c>
      <c r="C147" s="79">
        <v>42369</v>
      </c>
      <c r="D147" s="12">
        <v>10849.78</v>
      </c>
      <c r="E147" s="12">
        <v>10849.78</v>
      </c>
      <c r="F147" s="12">
        <v>325.5</v>
      </c>
      <c r="G147" s="12">
        <v>10524.28</v>
      </c>
      <c r="H147" s="22">
        <v>217</v>
      </c>
      <c r="I147" s="54" t="s">
        <v>129</v>
      </c>
      <c r="J147" s="54">
        <v>50</v>
      </c>
      <c r="K147" s="74">
        <v>217</v>
      </c>
      <c r="L147" s="13"/>
    </row>
    <row r="148" spans="1:12">
      <c r="A148" s="9" t="s">
        <v>154</v>
      </c>
      <c r="B148" s="54" t="s">
        <v>22</v>
      </c>
      <c r="C148" s="79">
        <v>42369</v>
      </c>
      <c r="D148" s="12">
        <v>22296.86</v>
      </c>
      <c r="E148" s="12">
        <v>22296.86</v>
      </c>
      <c r="F148" s="12">
        <v>668.91</v>
      </c>
      <c r="G148" s="12">
        <v>21627.95</v>
      </c>
      <c r="H148" s="22">
        <v>445.94</v>
      </c>
      <c r="I148" s="54" t="s">
        <v>129</v>
      </c>
      <c r="J148" s="54">
        <v>50</v>
      </c>
      <c r="K148" s="74">
        <v>445.94</v>
      </c>
      <c r="L148" s="13"/>
    </row>
    <row r="149" spans="1:12">
      <c r="A149" s="9" t="s">
        <v>154</v>
      </c>
      <c r="B149" s="54" t="s">
        <v>22</v>
      </c>
      <c r="C149" s="79">
        <v>42369</v>
      </c>
      <c r="D149" s="12">
        <v>22296.86</v>
      </c>
      <c r="E149" s="12">
        <v>22296.86</v>
      </c>
      <c r="F149" s="12">
        <v>668.91</v>
      </c>
      <c r="G149" s="12">
        <v>21627.95</v>
      </c>
      <c r="H149" s="22">
        <v>445.94</v>
      </c>
      <c r="I149" s="54" t="s">
        <v>129</v>
      </c>
      <c r="J149" s="54">
        <v>50</v>
      </c>
      <c r="K149" s="74">
        <v>445.94</v>
      </c>
      <c r="L149" s="13"/>
    </row>
    <row r="150" spans="1:12">
      <c r="A150" s="9" t="s">
        <v>154</v>
      </c>
      <c r="B150" s="54" t="s">
        <v>22</v>
      </c>
      <c r="C150" s="79">
        <v>42369</v>
      </c>
      <c r="D150" s="12">
        <v>22296.86</v>
      </c>
      <c r="E150" s="12">
        <v>22296.86</v>
      </c>
      <c r="F150" s="12">
        <v>668.91</v>
      </c>
      <c r="G150" s="12">
        <v>21627.95</v>
      </c>
      <c r="H150" s="22">
        <v>445.94</v>
      </c>
      <c r="I150" s="54" t="s">
        <v>129</v>
      </c>
      <c r="J150" s="54">
        <v>50</v>
      </c>
      <c r="K150" s="74">
        <v>445.94</v>
      </c>
      <c r="L150" s="13"/>
    </row>
    <row r="151" spans="1:12">
      <c r="A151" s="9" t="s">
        <v>156</v>
      </c>
      <c r="B151" s="54" t="s">
        <v>22</v>
      </c>
      <c r="C151" s="79">
        <v>42369</v>
      </c>
      <c r="D151" s="12">
        <v>4041.84</v>
      </c>
      <c r="E151" s="12">
        <v>4041.84</v>
      </c>
      <c r="F151" s="12">
        <v>121.26</v>
      </c>
      <c r="G151" s="12">
        <v>3920.58</v>
      </c>
      <c r="H151" s="22">
        <v>80.84</v>
      </c>
      <c r="I151" s="54" t="s">
        <v>129</v>
      </c>
      <c r="J151" s="54">
        <v>50</v>
      </c>
      <c r="K151" s="74">
        <v>80.84</v>
      </c>
      <c r="L151" s="13"/>
    </row>
    <row r="152" spans="1:12">
      <c r="A152" s="9" t="s">
        <v>156</v>
      </c>
      <c r="B152" s="54" t="s">
        <v>22</v>
      </c>
      <c r="C152" s="79">
        <v>42369</v>
      </c>
      <c r="D152" s="12">
        <v>4041.84</v>
      </c>
      <c r="E152" s="12">
        <v>4041.84</v>
      </c>
      <c r="F152" s="12">
        <v>121.26</v>
      </c>
      <c r="G152" s="12">
        <v>3920.58</v>
      </c>
      <c r="H152" s="22">
        <v>80.84</v>
      </c>
      <c r="I152" s="54" t="s">
        <v>129</v>
      </c>
      <c r="J152" s="54">
        <v>50</v>
      </c>
      <c r="K152" s="74">
        <v>80.84</v>
      </c>
      <c r="L152" s="13"/>
    </row>
    <row r="153" spans="1:12">
      <c r="A153" s="9" t="s">
        <v>156</v>
      </c>
      <c r="B153" s="54" t="s">
        <v>22</v>
      </c>
      <c r="C153" s="79">
        <v>42369</v>
      </c>
      <c r="D153" s="12">
        <v>4041.84</v>
      </c>
      <c r="E153" s="12">
        <v>4041.84</v>
      </c>
      <c r="F153" s="12">
        <v>121.26</v>
      </c>
      <c r="G153" s="12">
        <v>3920.58</v>
      </c>
      <c r="H153" s="22">
        <v>80.84</v>
      </c>
      <c r="I153" s="54" t="s">
        <v>129</v>
      </c>
      <c r="J153" s="54">
        <v>50</v>
      </c>
      <c r="K153" s="74">
        <v>80.84</v>
      </c>
      <c r="L153" s="13"/>
    </row>
    <row r="154" spans="1:12">
      <c r="A154" s="9" t="s">
        <v>156</v>
      </c>
      <c r="B154" s="54" t="s">
        <v>22</v>
      </c>
      <c r="C154" s="79">
        <v>42369</v>
      </c>
      <c r="D154" s="12">
        <v>4041.84</v>
      </c>
      <c r="E154" s="12">
        <v>4041.84</v>
      </c>
      <c r="F154" s="12">
        <v>121.26</v>
      </c>
      <c r="G154" s="12">
        <v>3920.58</v>
      </c>
      <c r="H154" s="22">
        <v>80.84</v>
      </c>
      <c r="I154" s="54" t="s">
        <v>129</v>
      </c>
      <c r="J154" s="54">
        <v>50</v>
      </c>
      <c r="K154" s="74">
        <v>80.84</v>
      </c>
      <c r="L154" s="13"/>
    </row>
    <row r="155" spans="1:12">
      <c r="A155" s="9" t="s">
        <v>156</v>
      </c>
      <c r="B155" s="54" t="s">
        <v>22</v>
      </c>
      <c r="C155" s="79">
        <v>42369</v>
      </c>
      <c r="D155" s="12">
        <v>4041.84</v>
      </c>
      <c r="E155" s="12">
        <v>4041.84</v>
      </c>
      <c r="F155" s="12">
        <v>121.26</v>
      </c>
      <c r="G155" s="12">
        <v>3920.58</v>
      </c>
      <c r="H155" s="22">
        <v>80.84</v>
      </c>
      <c r="I155" s="54" t="s">
        <v>129</v>
      </c>
      <c r="J155" s="54">
        <v>50</v>
      </c>
      <c r="K155" s="74">
        <v>80.84</v>
      </c>
      <c r="L155" s="13"/>
    </row>
    <row r="156" spans="1:12">
      <c r="A156" s="9" t="s">
        <v>156</v>
      </c>
      <c r="B156" s="54" t="s">
        <v>22</v>
      </c>
      <c r="C156" s="79">
        <v>42369</v>
      </c>
      <c r="D156" s="12">
        <v>4041.84</v>
      </c>
      <c r="E156" s="12">
        <v>4041.84</v>
      </c>
      <c r="F156" s="12">
        <v>121.26</v>
      </c>
      <c r="G156" s="12">
        <v>3920.58</v>
      </c>
      <c r="H156" s="22">
        <v>80.84</v>
      </c>
      <c r="I156" s="54" t="s">
        <v>129</v>
      </c>
      <c r="J156" s="54">
        <v>50</v>
      </c>
      <c r="K156" s="74">
        <v>80.84</v>
      </c>
      <c r="L156" s="13"/>
    </row>
    <row r="157" spans="1:12">
      <c r="A157" s="9" t="s">
        <v>156</v>
      </c>
      <c r="B157" s="54" t="s">
        <v>22</v>
      </c>
      <c r="C157" s="79">
        <v>42369</v>
      </c>
      <c r="D157" s="12">
        <v>4041.84</v>
      </c>
      <c r="E157" s="12">
        <v>4041.84</v>
      </c>
      <c r="F157" s="12">
        <v>121.26</v>
      </c>
      <c r="G157" s="12">
        <v>3920.58</v>
      </c>
      <c r="H157" s="22">
        <v>80.84</v>
      </c>
      <c r="I157" s="54" t="s">
        <v>129</v>
      </c>
      <c r="J157" s="54">
        <v>50</v>
      </c>
      <c r="K157" s="74">
        <v>80.84</v>
      </c>
      <c r="L157" s="13"/>
    </row>
    <row r="158" spans="1:12">
      <c r="A158" s="9" t="s">
        <v>156</v>
      </c>
      <c r="B158" s="54" t="s">
        <v>22</v>
      </c>
      <c r="C158" s="79">
        <v>42369</v>
      </c>
      <c r="D158" s="12">
        <v>4041.84</v>
      </c>
      <c r="E158" s="12">
        <v>4041.84</v>
      </c>
      <c r="F158" s="12">
        <v>121.26</v>
      </c>
      <c r="G158" s="12">
        <v>3920.58</v>
      </c>
      <c r="H158" s="22">
        <v>80.84</v>
      </c>
      <c r="I158" s="54" t="s">
        <v>129</v>
      </c>
      <c r="J158" s="54">
        <v>50</v>
      </c>
      <c r="K158" s="74">
        <v>80.84</v>
      </c>
      <c r="L158" s="13"/>
    </row>
    <row r="159" spans="1:12">
      <c r="A159" s="9" t="s">
        <v>156</v>
      </c>
      <c r="B159" s="54" t="s">
        <v>22</v>
      </c>
      <c r="C159" s="79">
        <v>42369</v>
      </c>
      <c r="D159" s="12">
        <v>4041.84</v>
      </c>
      <c r="E159" s="12">
        <v>4041.84</v>
      </c>
      <c r="F159" s="12">
        <v>121.26</v>
      </c>
      <c r="G159" s="12">
        <v>3920.58</v>
      </c>
      <c r="H159" s="22">
        <v>80.84</v>
      </c>
      <c r="I159" s="54" t="s">
        <v>129</v>
      </c>
      <c r="J159" s="54">
        <v>50</v>
      </c>
      <c r="K159" s="74">
        <v>80.84</v>
      </c>
      <c r="L159" s="13"/>
    </row>
    <row r="160" spans="1:12">
      <c r="A160" s="9" t="s">
        <v>156</v>
      </c>
      <c r="B160" s="54" t="s">
        <v>22</v>
      </c>
      <c r="C160" s="79">
        <v>42369</v>
      </c>
      <c r="D160" s="12">
        <v>4041.84</v>
      </c>
      <c r="E160" s="12">
        <v>4041.84</v>
      </c>
      <c r="F160" s="12">
        <v>121.26</v>
      </c>
      <c r="G160" s="12">
        <v>3920.58</v>
      </c>
      <c r="H160" s="22">
        <v>80.84</v>
      </c>
      <c r="I160" s="54" t="s">
        <v>129</v>
      </c>
      <c r="J160" s="54">
        <v>50</v>
      </c>
      <c r="K160" s="74">
        <v>80.84</v>
      </c>
      <c r="L160" s="13"/>
    </row>
    <row r="161" spans="1:12">
      <c r="A161" s="9" t="s">
        <v>156</v>
      </c>
      <c r="B161" s="54" t="s">
        <v>22</v>
      </c>
      <c r="C161" s="79">
        <v>42369</v>
      </c>
      <c r="D161" s="12">
        <v>4041.84</v>
      </c>
      <c r="E161" s="12">
        <v>4041.84</v>
      </c>
      <c r="F161" s="12">
        <v>121.26</v>
      </c>
      <c r="G161" s="12">
        <v>3920.58</v>
      </c>
      <c r="H161" s="22">
        <v>80.84</v>
      </c>
      <c r="I161" s="54" t="s">
        <v>129</v>
      </c>
      <c r="J161" s="54">
        <v>50</v>
      </c>
      <c r="K161" s="74">
        <v>80.84</v>
      </c>
      <c r="L161" s="13"/>
    </row>
    <row r="162" spans="1:12">
      <c r="A162" s="9" t="s">
        <v>157</v>
      </c>
      <c r="B162" s="54" t="s">
        <v>22</v>
      </c>
      <c r="C162" s="79">
        <v>42369</v>
      </c>
      <c r="D162" s="12">
        <v>5933.42</v>
      </c>
      <c r="E162" s="12">
        <v>5933.42</v>
      </c>
      <c r="F162" s="12">
        <v>178</v>
      </c>
      <c r="G162" s="12">
        <v>5755.42</v>
      </c>
      <c r="H162" s="22">
        <v>118.67</v>
      </c>
      <c r="I162" s="54" t="s">
        <v>129</v>
      </c>
      <c r="J162" s="54">
        <v>50</v>
      </c>
      <c r="K162" s="74">
        <v>118.67</v>
      </c>
      <c r="L162" s="13"/>
    </row>
    <row r="163" spans="1:12">
      <c r="A163" s="9" t="s">
        <v>157</v>
      </c>
      <c r="B163" s="54" t="s">
        <v>22</v>
      </c>
      <c r="C163" s="79">
        <v>42369</v>
      </c>
      <c r="D163" s="12">
        <v>5933.42</v>
      </c>
      <c r="E163" s="12">
        <v>5933.42</v>
      </c>
      <c r="F163" s="12">
        <v>178</v>
      </c>
      <c r="G163" s="12">
        <v>5755.42</v>
      </c>
      <c r="H163" s="22">
        <v>118.67</v>
      </c>
      <c r="I163" s="54" t="s">
        <v>129</v>
      </c>
      <c r="J163" s="54">
        <v>50</v>
      </c>
      <c r="K163" s="74">
        <v>118.67</v>
      </c>
      <c r="L163" s="13"/>
    </row>
    <row r="164" spans="1:12">
      <c r="A164" s="9" t="s">
        <v>157</v>
      </c>
      <c r="B164" s="54" t="s">
        <v>22</v>
      </c>
      <c r="C164" s="79">
        <v>42369</v>
      </c>
      <c r="D164" s="12">
        <v>5933.42</v>
      </c>
      <c r="E164" s="12">
        <v>5933.42</v>
      </c>
      <c r="F164" s="12">
        <v>178</v>
      </c>
      <c r="G164" s="12">
        <v>5755.42</v>
      </c>
      <c r="H164" s="22">
        <v>118.67</v>
      </c>
      <c r="I164" s="54" t="s">
        <v>129</v>
      </c>
      <c r="J164" s="54">
        <v>50</v>
      </c>
      <c r="K164" s="74">
        <v>118.67</v>
      </c>
      <c r="L164" s="13"/>
    </row>
    <row r="165" spans="1:12">
      <c r="A165" s="9" t="s">
        <v>157</v>
      </c>
      <c r="B165" s="54" t="s">
        <v>22</v>
      </c>
      <c r="C165" s="79">
        <v>42369</v>
      </c>
      <c r="D165" s="12">
        <v>5933.42</v>
      </c>
      <c r="E165" s="12">
        <v>5933.42</v>
      </c>
      <c r="F165" s="12">
        <v>178</v>
      </c>
      <c r="G165" s="12">
        <v>5755.42</v>
      </c>
      <c r="H165" s="22">
        <v>118.67</v>
      </c>
      <c r="I165" s="54" t="s">
        <v>129</v>
      </c>
      <c r="J165" s="54">
        <v>50</v>
      </c>
      <c r="K165" s="74">
        <v>118.67</v>
      </c>
      <c r="L165" s="13"/>
    </row>
    <row r="166" spans="1:12">
      <c r="A166" s="9" t="s">
        <v>157</v>
      </c>
      <c r="B166" s="54" t="s">
        <v>22</v>
      </c>
      <c r="C166" s="79">
        <v>42369</v>
      </c>
      <c r="D166" s="12">
        <v>5933.42</v>
      </c>
      <c r="E166" s="12">
        <v>5933.42</v>
      </c>
      <c r="F166" s="12">
        <v>178</v>
      </c>
      <c r="G166" s="12">
        <v>5755.42</v>
      </c>
      <c r="H166" s="22">
        <v>118.67</v>
      </c>
      <c r="I166" s="54" t="s">
        <v>129</v>
      </c>
      <c r="J166" s="54">
        <v>50</v>
      </c>
      <c r="K166" s="74">
        <v>118.67</v>
      </c>
      <c r="L166" s="13"/>
    </row>
    <row r="167" spans="1:12">
      <c r="A167" s="9" t="s">
        <v>148</v>
      </c>
      <c r="B167" s="54" t="s">
        <v>22</v>
      </c>
      <c r="C167" s="79">
        <v>42369</v>
      </c>
      <c r="D167" s="12">
        <v>114.23</v>
      </c>
      <c r="E167" s="12">
        <v>114.23</v>
      </c>
      <c r="F167" s="12">
        <v>3.42</v>
      </c>
      <c r="G167" s="12">
        <v>110.81</v>
      </c>
      <c r="H167" s="22">
        <v>2.2799999999999998</v>
      </c>
      <c r="I167" s="54" t="s">
        <v>129</v>
      </c>
      <c r="J167" s="54">
        <v>50</v>
      </c>
      <c r="K167" s="74">
        <v>2.2799999999999998</v>
      </c>
      <c r="L167" s="13"/>
    </row>
    <row r="168" spans="1:12">
      <c r="A168" s="9" t="s">
        <v>148</v>
      </c>
      <c r="B168" s="54" t="s">
        <v>22</v>
      </c>
      <c r="C168" s="79">
        <v>42369</v>
      </c>
      <c r="D168" s="12">
        <v>114.18</v>
      </c>
      <c r="E168" s="12">
        <v>114.18</v>
      </c>
      <c r="F168" s="12">
        <v>3.42</v>
      </c>
      <c r="G168" s="12">
        <v>110.76</v>
      </c>
      <c r="H168" s="22">
        <v>2.2799999999999998</v>
      </c>
      <c r="I168" s="54" t="s">
        <v>129</v>
      </c>
      <c r="J168" s="54">
        <v>50</v>
      </c>
      <c r="K168" s="74">
        <v>2.2799999999999998</v>
      </c>
      <c r="L168" s="13"/>
    </row>
    <row r="169" spans="1:12">
      <c r="A169" s="9" t="s">
        <v>160</v>
      </c>
      <c r="B169" s="54" t="s">
        <v>22</v>
      </c>
      <c r="C169" s="79">
        <v>42369</v>
      </c>
      <c r="D169" s="12">
        <v>5212.91</v>
      </c>
      <c r="E169" s="12">
        <v>5212.91</v>
      </c>
      <c r="F169" s="12">
        <v>156.38999999999999</v>
      </c>
      <c r="G169" s="12">
        <v>5056.5200000000004</v>
      </c>
      <c r="H169" s="22">
        <v>104.26</v>
      </c>
      <c r="I169" s="54" t="s">
        <v>129</v>
      </c>
      <c r="J169" s="54">
        <v>50</v>
      </c>
      <c r="K169" s="74">
        <v>104.26</v>
      </c>
      <c r="L169" s="13"/>
    </row>
    <row r="170" spans="1:12">
      <c r="A170" s="9" t="s">
        <v>160</v>
      </c>
      <c r="B170" s="54" t="s">
        <v>22</v>
      </c>
      <c r="C170" s="79">
        <v>42369</v>
      </c>
      <c r="D170" s="12">
        <v>135.16999999999999</v>
      </c>
      <c r="E170" s="12">
        <v>135.16999999999999</v>
      </c>
      <c r="F170" s="12">
        <v>4.05</v>
      </c>
      <c r="G170" s="12">
        <v>131.12</v>
      </c>
      <c r="H170" s="22">
        <v>2.7</v>
      </c>
      <c r="I170" s="54" t="s">
        <v>129</v>
      </c>
      <c r="J170" s="54">
        <v>50</v>
      </c>
      <c r="K170" s="74">
        <v>2.7</v>
      </c>
      <c r="L170" s="13"/>
    </row>
    <row r="171" spans="1:12">
      <c r="A171" s="9" t="s">
        <v>161</v>
      </c>
      <c r="B171" s="54" t="s">
        <v>22</v>
      </c>
      <c r="C171" s="79">
        <v>42369</v>
      </c>
      <c r="D171" s="12">
        <v>2469.6</v>
      </c>
      <c r="E171" s="12">
        <v>2469.6</v>
      </c>
      <c r="F171" s="12">
        <v>74.09</v>
      </c>
      <c r="G171" s="12">
        <v>2395.5100000000002</v>
      </c>
      <c r="H171" s="22">
        <v>49.39</v>
      </c>
      <c r="I171" s="54" t="s">
        <v>129</v>
      </c>
      <c r="J171" s="54">
        <v>50</v>
      </c>
      <c r="K171" s="74">
        <v>49.39</v>
      </c>
      <c r="L171" s="13"/>
    </row>
    <row r="172" spans="1:12">
      <c r="A172" s="9" t="s">
        <v>161</v>
      </c>
      <c r="B172" s="54" t="s">
        <v>22</v>
      </c>
      <c r="C172" s="79">
        <v>42369</v>
      </c>
      <c r="D172" s="12">
        <v>4485.62</v>
      </c>
      <c r="E172" s="12">
        <v>4485.62</v>
      </c>
      <c r="F172" s="12">
        <v>134.57</v>
      </c>
      <c r="G172" s="12">
        <v>4351.05</v>
      </c>
      <c r="H172" s="22">
        <v>89.71</v>
      </c>
      <c r="I172" s="54" t="s">
        <v>129</v>
      </c>
      <c r="J172" s="54">
        <v>50</v>
      </c>
      <c r="K172" s="74">
        <v>89.71</v>
      </c>
      <c r="L172" s="13"/>
    </row>
    <row r="173" spans="1:12">
      <c r="A173" s="9" t="s">
        <v>161</v>
      </c>
      <c r="B173" s="54" t="s">
        <v>22</v>
      </c>
      <c r="C173" s="79">
        <v>42369</v>
      </c>
      <c r="D173" s="12">
        <v>1593.42</v>
      </c>
      <c r="E173" s="12">
        <v>1593.42</v>
      </c>
      <c r="F173" s="12">
        <v>47.8</v>
      </c>
      <c r="G173" s="12">
        <v>1545.62</v>
      </c>
      <c r="H173" s="22">
        <v>31.87</v>
      </c>
      <c r="I173" s="54" t="s">
        <v>129</v>
      </c>
      <c r="J173" s="54">
        <v>50</v>
      </c>
      <c r="K173" s="74">
        <v>31.87</v>
      </c>
      <c r="L173" s="13"/>
    </row>
    <row r="174" spans="1:12">
      <c r="A174" s="9" t="s">
        <v>162</v>
      </c>
      <c r="B174" s="54" t="s">
        <v>22</v>
      </c>
      <c r="C174" s="79">
        <v>42369</v>
      </c>
      <c r="D174" s="12">
        <v>7220.62</v>
      </c>
      <c r="E174" s="12">
        <v>7220.62</v>
      </c>
      <c r="F174" s="12">
        <v>216.62</v>
      </c>
      <c r="G174" s="12">
        <v>7004</v>
      </c>
      <c r="H174" s="22">
        <v>144.41</v>
      </c>
      <c r="I174" s="54" t="s">
        <v>129</v>
      </c>
      <c r="J174" s="54">
        <v>50</v>
      </c>
      <c r="K174" s="74">
        <v>144.41</v>
      </c>
      <c r="L174" s="13"/>
    </row>
    <row r="175" spans="1:12">
      <c r="A175" s="9" t="s">
        <v>162</v>
      </c>
      <c r="B175" s="54" t="s">
        <v>22</v>
      </c>
      <c r="C175" s="79">
        <v>42369</v>
      </c>
      <c r="D175" s="12">
        <v>460139.81</v>
      </c>
      <c r="E175" s="12">
        <v>460139.81</v>
      </c>
      <c r="F175" s="12">
        <v>13804.2</v>
      </c>
      <c r="G175" s="12">
        <v>446335.61</v>
      </c>
      <c r="H175" s="22">
        <v>9202.7999999999993</v>
      </c>
      <c r="I175" s="54" t="s">
        <v>129</v>
      </c>
      <c r="J175" s="54">
        <v>50</v>
      </c>
      <c r="K175" s="74">
        <v>9202.7999999999993</v>
      </c>
      <c r="L175" s="13"/>
    </row>
    <row r="176" spans="1:12">
      <c r="A176" s="9" t="s">
        <v>162</v>
      </c>
      <c r="B176" s="54" t="s">
        <v>22</v>
      </c>
      <c r="C176" s="79">
        <v>42369</v>
      </c>
      <c r="D176" s="12">
        <v>50784.03</v>
      </c>
      <c r="E176" s="12">
        <v>50784.03</v>
      </c>
      <c r="F176" s="12">
        <v>1523.52</v>
      </c>
      <c r="G176" s="12">
        <v>49260.51</v>
      </c>
      <c r="H176" s="22">
        <v>1015.68</v>
      </c>
      <c r="I176" s="54" t="s">
        <v>129</v>
      </c>
      <c r="J176" s="54">
        <v>50</v>
      </c>
      <c r="K176" s="74">
        <v>1015.68</v>
      </c>
      <c r="L176" s="13"/>
    </row>
    <row r="177" spans="1:12">
      <c r="A177" s="9" t="s">
        <v>162</v>
      </c>
      <c r="B177" s="54" t="s">
        <v>22</v>
      </c>
      <c r="C177" s="79">
        <v>42369</v>
      </c>
      <c r="D177" s="12">
        <v>37728.82</v>
      </c>
      <c r="E177" s="12">
        <v>37728.82</v>
      </c>
      <c r="F177" s="12">
        <v>1131.8699999999999</v>
      </c>
      <c r="G177" s="12">
        <v>36596.949999999997</v>
      </c>
      <c r="H177" s="22">
        <v>754.58</v>
      </c>
      <c r="I177" s="54" t="s">
        <v>129</v>
      </c>
      <c r="J177" s="54">
        <v>50</v>
      </c>
      <c r="K177" s="74">
        <v>754.58</v>
      </c>
      <c r="L177" s="13"/>
    </row>
    <row r="178" spans="1:12">
      <c r="A178" s="9" t="s">
        <v>162</v>
      </c>
      <c r="B178" s="54" t="s">
        <v>22</v>
      </c>
      <c r="C178" s="79">
        <v>42369</v>
      </c>
      <c r="D178" s="12">
        <v>119.25</v>
      </c>
      <c r="E178" s="12">
        <v>119.25</v>
      </c>
      <c r="F178" s="12">
        <v>3.58</v>
      </c>
      <c r="G178" s="12">
        <v>115.67</v>
      </c>
      <c r="H178" s="22">
        <v>2.39</v>
      </c>
      <c r="I178" s="54" t="s">
        <v>129</v>
      </c>
      <c r="J178" s="54">
        <v>50</v>
      </c>
      <c r="K178" s="74">
        <v>2.39</v>
      </c>
      <c r="L178" s="13"/>
    </row>
    <row r="179" spans="1:12">
      <c r="A179" s="9" t="s">
        <v>162</v>
      </c>
      <c r="B179" s="54" t="s">
        <v>22</v>
      </c>
      <c r="C179" s="79">
        <v>42369</v>
      </c>
      <c r="D179" s="12">
        <v>6726.24</v>
      </c>
      <c r="E179" s="12">
        <v>6726.24</v>
      </c>
      <c r="F179" s="12">
        <v>201.78</v>
      </c>
      <c r="G179" s="12">
        <v>6524.46</v>
      </c>
      <c r="H179" s="22">
        <v>134.52000000000001</v>
      </c>
      <c r="I179" s="54" t="s">
        <v>129</v>
      </c>
      <c r="J179" s="54">
        <v>50</v>
      </c>
      <c r="K179" s="74">
        <v>134.52000000000001</v>
      </c>
      <c r="L179" s="13"/>
    </row>
    <row r="180" spans="1:12">
      <c r="A180" s="9" t="s">
        <v>163</v>
      </c>
      <c r="B180" s="54" t="s">
        <v>22</v>
      </c>
      <c r="C180" s="79">
        <v>42369</v>
      </c>
      <c r="D180" s="12">
        <v>42.9</v>
      </c>
      <c r="E180" s="12">
        <v>42.9</v>
      </c>
      <c r="F180" s="12">
        <v>1.29</v>
      </c>
      <c r="G180" s="12">
        <v>41.61</v>
      </c>
      <c r="H180" s="22">
        <v>0.86</v>
      </c>
      <c r="I180" s="54" t="s">
        <v>129</v>
      </c>
      <c r="J180" s="54">
        <v>50</v>
      </c>
      <c r="K180" s="74">
        <v>0.86</v>
      </c>
      <c r="L180" s="13"/>
    </row>
    <row r="181" spans="1:12">
      <c r="A181" s="9" t="s">
        <v>163</v>
      </c>
      <c r="B181" s="54" t="s">
        <v>22</v>
      </c>
      <c r="C181" s="79">
        <v>42369</v>
      </c>
      <c r="D181" s="12">
        <v>720.59</v>
      </c>
      <c r="E181" s="12">
        <v>720.59</v>
      </c>
      <c r="F181" s="12">
        <v>21.62</v>
      </c>
      <c r="G181" s="12">
        <v>698.97</v>
      </c>
      <c r="H181" s="22">
        <v>14.41</v>
      </c>
      <c r="I181" s="54" t="s">
        <v>129</v>
      </c>
      <c r="J181" s="54">
        <v>50</v>
      </c>
      <c r="K181" s="74">
        <v>14.41</v>
      </c>
      <c r="L181" s="13"/>
    </row>
    <row r="182" spans="1:12">
      <c r="A182" s="9" t="s">
        <v>163</v>
      </c>
      <c r="B182" s="54" t="s">
        <v>22</v>
      </c>
      <c r="C182" s="79">
        <v>42369</v>
      </c>
      <c r="D182" s="12">
        <v>79.5</v>
      </c>
      <c r="E182" s="12">
        <v>79.5</v>
      </c>
      <c r="F182" s="12">
        <v>2.39</v>
      </c>
      <c r="G182" s="12">
        <v>77.11</v>
      </c>
      <c r="H182" s="22">
        <v>1.59</v>
      </c>
      <c r="I182" s="54" t="s">
        <v>129</v>
      </c>
      <c r="J182" s="54">
        <v>50</v>
      </c>
      <c r="K182" s="74">
        <v>1.59</v>
      </c>
      <c r="L182" s="13"/>
    </row>
    <row r="183" spans="1:12">
      <c r="A183" s="9" t="s">
        <v>164</v>
      </c>
      <c r="B183" s="54" t="s">
        <v>22</v>
      </c>
      <c r="C183" s="79">
        <v>42369</v>
      </c>
      <c r="D183" s="12">
        <v>13454.5</v>
      </c>
      <c r="E183" s="12">
        <v>13454.5</v>
      </c>
      <c r="F183" s="12">
        <v>403.64</v>
      </c>
      <c r="G183" s="12">
        <v>13050.86</v>
      </c>
      <c r="H183" s="22">
        <v>269.08999999999997</v>
      </c>
      <c r="I183" s="54" t="s">
        <v>129</v>
      </c>
      <c r="J183" s="54">
        <v>50</v>
      </c>
      <c r="K183" s="74">
        <v>269.08999999999997</v>
      </c>
      <c r="L183" s="13"/>
    </row>
    <row r="184" spans="1:12">
      <c r="A184" s="9" t="s">
        <v>164</v>
      </c>
      <c r="B184" s="54" t="s">
        <v>22</v>
      </c>
      <c r="C184" s="79">
        <v>42369</v>
      </c>
      <c r="D184" s="12">
        <v>1947</v>
      </c>
      <c r="E184" s="12">
        <v>1947</v>
      </c>
      <c r="F184" s="12">
        <v>58.41</v>
      </c>
      <c r="G184" s="12">
        <v>1888.59</v>
      </c>
      <c r="H184" s="22">
        <v>38.94</v>
      </c>
      <c r="I184" s="54" t="s">
        <v>129</v>
      </c>
      <c r="J184" s="54">
        <v>50</v>
      </c>
      <c r="K184" s="74">
        <v>38.94</v>
      </c>
      <c r="L184" s="13"/>
    </row>
    <row r="185" spans="1:12">
      <c r="A185" s="9" t="s">
        <v>164</v>
      </c>
      <c r="B185" s="54" t="s">
        <v>22</v>
      </c>
      <c r="C185" s="79">
        <v>42369</v>
      </c>
      <c r="D185" s="12">
        <v>8791.66</v>
      </c>
      <c r="E185" s="12">
        <v>8791.66</v>
      </c>
      <c r="F185" s="12">
        <v>263.75</v>
      </c>
      <c r="G185" s="12">
        <v>8527.91</v>
      </c>
      <c r="H185" s="22">
        <v>175.83</v>
      </c>
      <c r="I185" s="54" t="s">
        <v>129</v>
      </c>
      <c r="J185" s="54">
        <v>50</v>
      </c>
      <c r="K185" s="74">
        <v>175.83</v>
      </c>
      <c r="L185" s="13"/>
    </row>
    <row r="186" spans="1:12">
      <c r="A186" s="9" t="s">
        <v>164</v>
      </c>
      <c r="B186" s="54" t="s">
        <v>22</v>
      </c>
      <c r="C186" s="79">
        <v>42369</v>
      </c>
      <c r="D186" s="12">
        <v>1669.5</v>
      </c>
      <c r="E186" s="12">
        <v>1669.5</v>
      </c>
      <c r="F186" s="12">
        <v>50.09</v>
      </c>
      <c r="G186" s="12">
        <v>1619.41</v>
      </c>
      <c r="H186" s="22">
        <v>33.39</v>
      </c>
      <c r="I186" s="54" t="s">
        <v>129</v>
      </c>
      <c r="J186" s="54">
        <v>50</v>
      </c>
      <c r="K186" s="74">
        <v>33.39</v>
      </c>
      <c r="L186" s="13"/>
    </row>
    <row r="187" spans="1:12">
      <c r="A187" s="9" t="s">
        <v>165</v>
      </c>
      <c r="B187" s="54" t="s">
        <v>22</v>
      </c>
      <c r="C187" s="79">
        <v>42369</v>
      </c>
      <c r="D187" s="12">
        <v>66.48</v>
      </c>
      <c r="E187" s="12">
        <v>66.48</v>
      </c>
      <c r="F187" s="12">
        <v>1.99</v>
      </c>
      <c r="G187" s="12">
        <v>64.489999999999995</v>
      </c>
      <c r="H187" s="22">
        <v>1.33</v>
      </c>
      <c r="I187" s="54" t="s">
        <v>129</v>
      </c>
      <c r="J187" s="54">
        <v>50</v>
      </c>
      <c r="K187" s="74">
        <v>1.33</v>
      </c>
      <c r="L187" s="13"/>
    </row>
    <row r="188" spans="1:12">
      <c r="A188" s="9" t="s">
        <v>165</v>
      </c>
      <c r="B188" s="54" t="s">
        <v>22</v>
      </c>
      <c r="C188" s="79">
        <v>42369</v>
      </c>
      <c r="D188" s="12">
        <v>271.47000000000003</v>
      </c>
      <c r="E188" s="12">
        <v>271.47000000000003</v>
      </c>
      <c r="F188" s="12">
        <v>8.14</v>
      </c>
      <c r="G188" s="12">
        <v>263.33</v>
      </c>
      <c r="H188" s="22">
        <v>5.43</v>
      </c>
      <c r="I188" s="54" t="s">
        <v>129</v>
      </c>
      <c r="J188" s="54">
        <v>50</v>
      </c>
      <c r="K188" s="74">
        <v>5.43</v>
      </c>
      <c r="L188" s="13"/>
    </row>
    <row r="189" spans="1:12">
      <c r="A189" s="9" t="s">
        <v>165</v>
      </c>
      <c r="B189" s="54" t="s">
        <v>22</v>
      </c>
      <c r="C189" s="79">
        <v>42369</v>
      </c>
      <c r="D189" s="12">
        <v>79.5</v>
      </c>
      <c r="E189" s="12">
        <v>79.5</v>
      </c>
      <c r="F189" s="12">
        <v>2.39</v>
      </c>
      <c r="G189" s="12">
        <v>77.11</v>
      </c>
      <c r="H189" s="22">
        <v>1.59</v>
      </c>
      <c r="I189" s="54" t="s">
        <v>129</v>
      </c>
      <c r="J189" s="54">
        <v>50</v>
      </c>
      <c r="K189" s="74">
        <v>1.59</v>
      </c>
      <c r="L189" s="13"/>
    </row>
    <row r="190" spans="1:12">
      <c r="A190" s="9" t="s">
        <v>166</v>
      </c>
      <c r="B190" s="54" t="s">
        <v>22</v>
      </c>
      <c r="C190" s="79">
        <v>42369</v>
      </c>
      <c r="D190" s="12">
        <v>721.1</v>
      </c>
      <c r="E190" s="12">
        <v>721.1</v>
      </c>
      <c r="F190" s="12">
        <v>21.63</v>
      </c>
      <c r="G190" s="12">
        <v>699.47</v>
      </c>
      <c r="H190" s="22">
        <v>14.42</v>
      </c>
      <c r="I190" s="54" t="s">
        <v>129</v>
      </c>
      <c r="J190" s="54">
        <v>50</v>
      </c>
      <c r="K190" s="74">
        <v>14.42</v>
      </c>
      <c r="L190" s="13"/>
    </row>
    <row r="191" spans="1:12">
      <c r="A191" s="9" t="s">
        <v>166</v>
      </c>
      <c r="B191" s="54" t="s">
        <v>22</v>
      </c>
      <c r="C191" s="79">
        <v>42369</v>
      </c>
      <c r="D191" s="12">
        <v>1819.76</v>
      </c>
      <c r="E191" s="12">
        <v>1819.76</v>
      </c>
      <c r="F191" s="12">
        <v>54.6</v>
      </c>
      <c r="G191" s="12">
        <v>1765.16</v>
      </c>
      <c r="H191" s="22">
        <v>36.4</v>
      </c>
      <c r="I191" s="54" t="s">
        <v>129</v>
      </c>
      <c r="J191" s="54">
        <v>50</v>
      </c>
      <c r="K191" s="74">
        <v>36.4</v>
      </c>
      <c r="L191" s="13"/>
    </row>
    <row r="192" spans="1:12">
      <c r="A192" s="9" t="s">
        <v>166</v>
      </c>
      <c r="B192" s="54" t="s">
        <v>22</v>
      </c>
      <c r="C192" s="79">
        <v>42369</v>
      </c>
      <c r="D192" s="12">
        <v>955.2</v>
      </c>
      <c r="E192" s="12">
        <v>955.2</v>
      </c>
      <c r="F192" s="12">
        <v>28.65</v>
      </c>
      <c r="G192" s="12">
        <v>926.55</v>
      </c>
      <c r="H192" s="22">
        <v>19.100000000000001</v>
      </c>
      <c r="I192" s="54" t="s">
        <v>129</v>
      </c>
      <c r="J192" s="54">
        <v>50</v>
      </c>
      <c r="K192" s="74">
        <v>19.100000000000001</v>
      </c>
      <c r="L192" s="13"/>
    </row>
    <row r="193" spans="1:12">
      <c r="A193" s="9" t="s">
        <v>167</v>
      </c>
      <c r="B193" s="54" t="s">
        <v>22</v>
      </c>
      <c r="C193" s="79">
        <v>42369</v>
      </c>
      <c r="D193" s="12">
        <v>785.71</v>
      </c>
      <c r="E193" s="12">
        <v>785.71</v>
      </c>
      <c r="F193" s="12">
        <v>23.57</v>
      </c>
      <c r="G193" s="12">
        <v>762.14</v>
      </c>
      <c r="H193" s="22">
        <v>15.71</v>
      </c>
      <c r="I193" s="54" t="s">
        <v>129</v>
      </c>
      <c r="J193" s="54">
        <v>50</v>
      </c>
      <c r="K193" s="74">
        <v>15.71</v>
      </c>
      <c r="L193" s="13"/>
    </row>
    <row r="194" spans="1:12">
      <c r="A194" s="9" t="s">
        <v>167</v>
      </c>
      <c r="B194" s="54" t="s">
        <v>22</v>
      </c>
      <c r="C194" s="79">
        <v>42369</v>
      </c>
      <c r="D194" s="12">
        <v>180.98</v>
      </c>
      <c r="E194" s="12">
        <v>180.98</v>
      </c>
      <c r="F194" s="12">
        <v>5.43</v>
      </c>
      <c r="G194" s="12">
        <v>175.55</v>
      </c>
      <c r="H194" s="22">
        <v>3.62</v>
      </c>
      <c r="I194" s="54" t="s">
        <v>129</v>
      </c>
      <c r="J194" s="54">
        <v>50</v>
      </c>
      <c r="K194" s="74">
        <v>3.62</v>
      </c>
      <c r="L194" s="13"/>
    </row>
    <row r="195" spans="1:12">
      <c r="A195" s="9" t="s">
        <v>167</v>
      </c>
      <c r="B195" s="54" t="s">
        <v>22</v>
      </c>
      <c r="C195" s="79">
        <v>42369</v>
      </c>
      <c r="D195" s="12">
        <v>914.25</v>
      </c>
      <c r="E195" s="12">
        <v>914.25</v>
      </c>
      <c r="F195" s="12">
        <v>27.43</v>
      </c>
      <c r="G195" s="12">
        <v>886.82</v>
      </c>
      <c r="H195" s="22">
        <v>18.29</v>
      </c>
      <c r="I195" s="54" t="s">
        <v>129</v>
      </c>
      <c r="J195" s="54">
        <v>50</v>
      </c>
      <c r="K195" s="74">
        <v>18.29</v>
      </c>
      <c r="L195" s="13"/>
    </row>
    <row r="196" spans="1:12">
      <c r="A196" s="9" t="s">
        <v>168</v>
      </c>
      <c r="B196" s="54" t="s">
        <v>22</v>
      </c>
      <c r="C196" s="79">
        <v>42369</v>
      </c>
      <c r="D196" s="12">
        <v>4751.6499999999996</v>
      </c>
      <c r="E196" s="12">
        <v>4751.6499999999996</v>
      </c>
      <c r="F196" s="12">
        <v>142.55000000000001</v>
      </c>
      <c r="G196" s="12">
        <v>4609.1000000000004</v>
      </c>
      <c r="H196" s="22">
        <v>95.03</v>
      </c>
      <c r="I196" s="54" t="s">
        <v>129</v>
      </c>
      <c r="J196" s="54">
        <v>50</v>
      </c>
      <c r="K196" s="74">
        <v>95.03</v>
      </c>
      <c r="L196" s="13"/>
    </row>
    <row r="197" spans="1:12">
      <c r="A197" s="9" t="s">
        <v>168</v>
      </c>
      <c r="B197" s="54" t="s">
        <v>22</v>
      </c>
      <c r="C197" s="79">
        <v>42369</v>
      </c>
      <c r="D197" s="12">
        <v>48.25</v>
      </c>
      <c r="E197" s="12">
        <v>48.25</v>
      </c>
      <c r="F197" s="12">
        <v>1.45</v>
      </c>
      <c r="G197" s="12">
        <v>46.8</v>
      </c>
      <c r="H197" s="22">
        <v>0.97</v>
      </c>
      <c r="I197" s="54" t="s">
        <v>129</v>
      </c>
      <c r="J197" s="54">
        <v>50</v>
      </c>
      <c r="K197" s="74">
        <v>0.97</v>
      </c>
      <c r="L197" s="13"/>
    </row>
    <row r="198" spans="1:12">
      <c r="A198" s="9" t="s">
        <v>168</v>
      </c>
      <c r="B198" s="54" t="s">
        <v>22</v>
      </c>
      <c r="C198" s="79">
        <v>42369</v>
      </c>
      <c r="D198" s="12">
        <v>4750.2</v>
      </c>
      <c r="E198" s="12">
        <v>4750.2</v>
      </c>
      <c r="F198" s="12">
        <v>142.5</v>
      </c>
      <c r="G198" s="12">
        <v>4607.7</v>
      </c>
      <c r="H198" s="22">
        <v>95</v>
      </c>
      <c r="I198" s="54" t="s">
        <v>129</v>
      </c>
      <c r="J198" s="54">
        <v>50</v>
      </c>
      <c r="K198" s="74">
        <v>95</v>
      </c>
      <c r="L198" s="13"/>
    </row>
    <row r="199" spans="1:12">
      <c r="A199" s="9" t="s">
        <v>168</v>
      </c>
      <c r="B199" s="54" t="s">
        <v>22</v>
      </c>
      <c r="C199" s="79">
        <v>42369</v>
      </c>
      <c r="D199" s="12">
        <v>385.43</v>
      </c>
      <c r="E199" s="12">
        <v>385.43</v>
      </c>
      <c r="F199" s="12">
        <v>11.56</v>
      </c>
      <c r="G199" s="12">
        <v>373.87</v>
      </c>
      <c r="H199" s="22">
        <v>7.71</v>
      </c>
      <c r="I199" s="54" t="s">
        <v>129</v>
      </c>
      <c r="J199" s="54">
        <v>50</v>
      </c>
      <c r="K199" s="74">
        <v>7.71</v>
      </c>
      <c r="L199" s="13"/>
    </row>
    <row r="200" spans="1:12">
      <c r="A200" s="9" t="s">
        <v>168</v>
      </c>
      <c r="B200" s="54" t="s">
        <v>22</v>
      </c>
      <c r="C200" s="79">
        <v>42369</v>
      </c>
      <c r="D200" s="12">
        <v>1753.78</v>
      </c>
      <c r="E200" s="12">
        <v>1753.78</v>
      </c>
      <c r="F200" s="12">
        <v>52.62</v>
      </c>
      <c r="G200" s="12">
        <v>1701.16</v>
      </c>
      <c r="H200" s="22">
        <v>35.08</v>
      </c>
      <c r="I200" s="54" t="s">
        <v>129</v>
      </c>
      <c r="J200" s="54">
        <v>50</v>
      </c>
      <c r="K200" s="74">
        <v>35.08</v>
      </c>
      <c r="L200" s="13"/>
    </row>
    <row r="201" spans="1:12">
      <c r="A201" s="9" t="s">
        <v>149</v>
      </c>
      <c r="B201" s="54" t="s">
        <v>22</v>
      </c>
      <c r="C201" s="79">
        <v>42369</v>
      </c>
      <c r="D201" s="12">
        <v>7512.03</v>
      </c>
      <c r="E201" s="12">
        <v>7512.03</v>
      </c>
      <c r="F201" s="12">
        <v>225.36</v>
      </c>
      <c r="G201" s="12">
        <v>7286.67</v>
      </c>
      <c r="H201" s="22">
        <v>150.24</v>
      </c>
      <c r="I201" s="54" t="s">
        <v>129</v>
      </c>
      <c r="J201" s="54">
        <v>50</v>
      </c>
      <c r="K201" s="74">
        <v>150.24</v>
      </c>
      <c r="L201" s="13"/>
    </row>
    <row r="202" spans="1:12">
      <c r="A202" s="9" t="s">
        <v>169</v>
      </c>
      <c r="B202" s="54" t="s">
        <v>22</v>
      </c>
      <c r="C202" s="79">
        <v>42369</v>
      </c>
      <c r="D202" s="12">
        <v>23.35</v>
      </c>
      <c r="E202" s="12">
        <v>23.35</v>
      </c>
      <c r="F202" s="12">
        <v>0.7</v>
      </c>
      <c r="G202" s="12">
        <v>22.65</v>
      </c>
      <c r="H202" s="22">
        <v>0.47</v>
      </c>
      <c r="I202" s="54" t="s">
        <v>129</v>
      </c>
      <c r="J202" s="54">
        <v>50</v>
      </c>
      <c r="K202" s="74">
        <v>0.47</v>
      </c>
      <c r="L202" s="13"/>
    </row>
    <row r="203" spans="1:12">
      <c r="A203" s="9" t="s">
        <v>169</v>
      </c>
      <c r="B203" s="54" t="s">
        <v>22</v>
      </c>
      <c r="C203" s="79">
        <v>42369</v>
      </c>
      <c r="D203" s="12">
        <v>1758.19</v>
      </c>
      <c r="E203" s="12">
        <v>1758.19</v>
      </c>
      <c r="F203" s="12">
        <v>52.74</v>
      </c>
      <c r="G203" s="12">
        <v>1705.45</v>
      </c>
      <c r="H203" s="22">
        <v>35.159999999999997</v>
      </c>
      <c r="I203" s="54" t="s">
        <v>129</v>
      </c>
      <c r="J203" s="54">
        <v>50</v>
      </c>
      <c r="K203" s="74">
        <v>35.159999999999997</v>
      </c>
      <c r="L203" s="13"/>
    </row>
    <row r="204" spans="1:12">
      <c r="A204" s="9" t="s">
        <v>169</v>
      </c>
      <c r="B204" s="54" t="s">
        <v>22</v>
      </c>
      <c r="C204" s="79">
        <v>42369</v>
      </c>
      <c r="D204" s="12">
        <v>720.59</v>
      </c>
      <c r="E204" s="12">
        <v>720.59</v>
      </c>
      <c r="F204" s="12">
        <v>21.62</v>
      </c>
      <c r="G204" s="12">
        <v>698.97</v>
      </c>
      <c r="H204" s="22">
        <v>14.41</v>
      </c>
      <c r="I204" s="54" t="s">
        <v>129</v>
      </c>
      <c r="J204" s="54">
        <v>50</v>
      </c>
      <c r="K204" s="74">
        <v>14.41</v>
      </c>
      <c r="L204" s="13"/>
    </row>
    <row r="205" spans="1:12">
      <c r="A205" s="9" t="s">
        <v>169</v>
      </c>
      <c r="B205" s="54" t="s">
        <v>22</v>
      </c>
      <c r="C205" s="79">
        <v>42369</v>
      </c>
      <c r="D205" s="12">
        <v>39.75</v>
      </c>
      <c r="E205" s="12">
        <v>39.75</v>
      </c>
      <c r="F205" s="12">
        <v>1.2</v>
      </c>
      <c r="G205" s="12">
        <v>38.549999999999997</v>
      </c>
      <c r="H205" s="22">
        <v>0.8</v>
      </c>
      <c r="I205" s="54" t="s">
        <v>129</v>
      </c>
      <c r="J205" s="54">
        <v>50</v>
      </c>
      <c r="K205" s="74">
        <v>0.8</v>
      </c>
      <c r="L205" s="13"/>
    </row>
    <row r="206" spans="1:12">
      <c r="A206" s="9" t="s">
        <v>170</v>
      </c>
      <c r="B206" s="54" t="s">
        <v>22</v>
      </c>
      <c r="C206" s="79">
        <v>42369</v>
      </c>
      <c r="D206" s="12">
        <v>23.34</v>
      </c>
      <c r="E206" s="12">
        <v>23.34</v>
      </c>
      <c r="F206" s="12">
        <v>0.7</v>
      </c>
      <c r="G206" s="12">
        <v>22.64</v>
      </c>
      <c r="H206" s="22">
        <v>0.47</v>
      </c>
      <c r="I206" s="54" t="s">
        <v>129</v>
      </c>
      <c r="J206" s="54">
        <v>50</v>
      </c>
      <c r="K206" s="74">
        <v>0.47</v>
      </c>
      <c r="L206" s="13"/>
    </row>
    <row r="207" spans="1:12">
      <c r="A207" s="9" t="s">
        <v>170</v>
      </c>
      <c r="B207" s="54" t="s">
        <v>22</v>
      </c>
      <c r="C207" s="79">
        <v>42369</v>
      </c>
      <c r="D207" s="12">
        <v>1272.73</v>
      </c>
      <c r="E207" s="12">
        <v>1272.73</v>
      </c>
      <c r="F207" s="12">
        <v>38.18</v>
      </c>
      <c r="G207" s="12">
        <v>1234.55</v>
      </c>
      <c r="H207" s="22">
        <v>25.45</v>
      </c>
      <c r="I207" s="54" t="s">
        <v>129</v>
      </c>
      <c r="J207" s="54">
        <v>50</v>
      </c>
      <c r="K207" s="74">
        <v>25.45</v>
      </c>
      <c r="L207" s="13"/>
    </row>
    <row r="208" spans="1:12">
      <c r="A208" s="9" t="s">
        <v>170</v>
      </c>
      <c r="B208" s="54" t="s">
        <v>22</v>
      </c>
      <c r="C208" s="79">
        <v>42369</v>
      </c>
      <c r="D208" s="12">
        <v>619.99</v>
      </c>
      <c r="E208" s="12">
        <v>619.99</v>
      </c>
      <c r="F208" s="12">
        <v>18.600000000000001</v>
      </c>
      <c r="G208" s="12">
        <v>601.39</v>
      </c>
      <c r="H208" s="22">
        <v>12.4</v>
      </c>
      <c r="I208" s="54" t="s">
        <v>129</v>
      </c>
      <c r="J208" s="54">
        <v>50</v>
      </c>
      <c r="K208" s="74">
        <v>12.4</v>
      </c>
      <c r="L208" s="13"/>
    </row>
    <row r="209" spans="1:12">
      <c r="A209" s="9" t="s">
        <v>170</v>
      </c>
      <c r="B209" s="54" t="s">
        <v>22</v>
      </c>
      <c r="C209" s="79">
        <v>42369</v>
      </c>
      <c r="D209" s="12">
        <v>318</v>
      </c>
      <c r="E209" s="12">
        <v>318</v>
      </c>
      <c r="F209" s="12">
        <v>9.5399999999999991</v>
      </c>
      <c r="G209" s="12">
        <v>308.45999999999998</v>
      </c>
      <c r="H209" s="22">
        <v>6.36</v>
      </c>
      <c r="I209" s="54" t="s">
        <v>129</v>
      </c>
      <c r="J209" s="54">
        <v>50</v>
      </c>
      <c r="K209" s="74">
        <v>6.36</v>
      </c>
      <c r="L209" s="13"/>
    </row>
    <row r="210" spans="1:12">
      <c r="A210" s="9" t="s">
        <v>171</v>
      </c>
      <c r="B210" s="54" t="s">
        <v>22</v>
      </c>
      <c r="C210" s="79">
        <v>42369</v>
      </c>
      <c r="D210" s="12">
        <v>6607.43</v>
      </c>
      <c r="E210" s="12">
        <v>6607.43</v>
      </c>
      <c r="F210" s="12">
        <v>198.22</v>
      </c>
      <c r="G210" s="12">
        <v>6409.21</v>
      </c>
      <c r="H210" s="22">
        <v>132.15</v>
      </c>
      <c r="I210" s="54" t="s">
        <v>129</v>
      </c>
      <c r="J210" s="54">
        <v>50</v>
      </c>
      <c r="K210" s="74">
        <v>132.15</v>
      </c>
      <c r="L210" s="13"/>
    </row>
    <row r="211" spans="1:12">
      <c r="A211" s="9" t="s">
        <v>172</v>
      </c>
      <c r="B211" s="54" t="s">
        <v>22</v>
      </c>
      <c r="C211" s="79">
        <v>42369</v>
      </c>
      <c r="D211" s="12">
        <v>14427.44</v>
      </c>
      <c r="E211" s="12">
        <v>14427.44</v>
      </c>
      <c r="F211" s="12">
        <v>432.82</v>
      </c>
      <c r="G211" s="12">
        <v>13994.62</v>
      </c>
      <c r="H211" s="22">
        <v>288.55</v>
      </c>
      <c r="I211" s="54" t="s">
        <v>129</v>
      </c>
      <c r="J211" s="54">
        <v>50</v>
      </c>
      <c r="K211" s="74">
        <v>288.55</v>
      </c>
      <c r="L211" s="13"/>
    </row>
    <row r="212" spans="1:12">
      <c r="A212" s="9" t="s">
        <v>172</v>
      </c>
      <c r="B212" s="54" t="s">
        <v>22</v>
      </c>
      <c r="C212" s="79">
        <v>42369</v>
      </c>
      <c r="D212" s="12">
        <v>2458.04</v>
      </c>
      <c r="E212" s="12">
        <v>2458.04</v>
      </c>
      <c r="F212" s="12">
        <v>73.739999999999995</v>
      </c>
      <c r="G212" s="12">
        <v>2384.3000000000002</v>
      </c>
      <c r="H212" s="22">
        <v>49.16</v>
      </c>
      <c r="I212" s="54" t="s">
        <v>129</v>
      </c>
      <c r="J212" s="54">
        <v>50</v>
      </c>
      <c r="K212" s="74">
        <v>49.16</v>
      </c>
      <c r="L212" s="13"/>
    </row>
    <row r="213" spans="1:12">
      <c r="A213" s="9" t="s">
        <v>173</v>
      </c>
      <c r="B213" s="54" t="s">
        <v>22</v>
      </c>
      <c r="C213" s="79">
        <v>42369</v>
      </c>
      <c r="D213" s="12">
        <v>8204.93</v>
      </c>
      <c r="E213" s="12">
        <v>8204.93</v>
      </c>
      <c r="F213" s="12">
        <v>246.15</v>
      </c>
      <c r="G213" s="12">
        <v>7958.78</v>
      </c>
      <c r="H213" s="22">
        <v>164.1</v>
      </c>
      <c r="I213" s="54" t="s">
        <v>129</v>
      </c>
      <c r="J213" s="54">
        <v>50</v>
      </c>
      <c r="K213" s="74">
        <v>164.1</v>
      </c>
      <c r="L213" s="13"/>
    </row>
    <row r="214" spans="1:12">
      <c r="A214" s="9" t="s">
        <v>173</v>
      </c>
      <c r="B214" s="54" t="s">
        <v>22</v>
      </c>
      <c r="C214" s="79">
        <v>42369</v>
      </c>
      <c r="D214" s="12">
        <v>424</v>
      </c>
      <c r="E214" s="12">
        <v>424</v>
      </c>
      <c r="F214" s="12">
        <v>12.72</v>
      </c>
      <c r="G214" s="12">
        <v>411.28</v>
      </c>
      <c r="H214" s="22">
        <v>8.48</v>
      </c>
      <c r="I214" s="54" t="s">
        <v>129</v>
      </c>
      <c r="J214" s="54">
        <v>50</v>
      </c>
      <c r="K214" s="74">
        <v>8.48</v>
      </c>
      <c r="L214" s="13"/>
    </row>
    <row r="215" spans="1:12">
      <c r="A215" s="9" t="s">
        <v>173</v>
      </c>
      <c r="B215" s="54" t="s">
        <v>22</v>
      </c>
      <c r="C215" s="79">
        <v>42369</v>
      </c>
      <c r="D215" s="12">
        <v>5714.6</v>
      </c>
      <c r="E215" s="12">
        <v>5714.6</v>
      </c>
      <c r="F215" s="12">
        <v>171.44</v>
      </c>
      <c r="G215" s="12">
        <v>5543.16</v>
      </c>
      <c r="H215" s="22">
        <v>114.29</v>
      </c>
      <c r="I215" s="54" t="s">
        <v>129</v>
      </c>
      <c r="J215" s="54">
        <v>50</v>
      </c>
      <c r="K215" s="74">
        <v>114.29</v>
      </c>
      <c r="L215" s="13"/>
    </row>
    <row r="216" spans="1:12">
      <c r="A216" s="9" t="s">
        <v>174</v>
      </c>
      <c r="B216" s="54" t="s">
        <v>22</v>
      </c>
      <c r="C216" s="79">
        <v>42369</v>
      </c>
      <c r="D216" s="12">
        <v>67.36</v>
      </c>
      <c r="E216" s="12">
        <v>67.36</v>
      </c>
      <c r="F216" s="12">
        <v>2.02</v>
      </c>
      <c r="G216" s="12">
        <v>65.34</v>
      </c>
      <c r="H216" s="22">
        <v>1.35</v>
      </c>
      <c r="I216" s="54" t="s">
        <v>129</v>
      </c>
      <c r="J216" s="54">
        <v>50</v>
      </c>
      <c r="K216" s="74">
        <v>1.35</v>
      </c>
      <c r="L216" s="13"/>
    </row>
    <row r="217" spans="1:12">
      <c r="A217" s="9" t="s">
        <v>174</v>
      </c>
      <c r="B217" s="54" t="s">
        <v>22</v>
      </c>
      <c r="C217" s="79">
        <v>42369</v>
      </c>
      <c r="D217" s="12">
        <v>284.39</v>
      </c>
      <c r="E217" s="12">
        <v>284.39</v>
      </c>
      <c r="F217" s="12">
        <v>8.5299999999999994</v>
      </c>
      <c r="G217" s="12">
        <v>275.86</v>
      </c>
      <c r="H217" s="22">
        <v>5.69</v>
      </c>
      <c r="I217" s="54" t="s">
        <v>129</v>
      </c>
      <c r="J217" s="54">
        <v>50</v>
      </c>
      <c r="K217" s="74">
        <v>5.69</v>
      </c>
      <c r="L217" s="13"/>
    </row>
    <row r="218" spans="1:12">
      <c r="A218" s="9" t="s">
        <v>174</v>
      </c>
      <c r="B218" s="54" t="s">
        <v>22</v>
      </c>
      <c r="C218" s="79">
        <v>42369</v>
      </c>
      <c r="D218" s="12">
        <v>183.34</v>
      </c>
      <c r="E218" s="12">
        <v>183.34</v>
      </c>
      <c r="F218" s="12">
        <v>5.5</v>
      </c>
      <c r="G218" s="12">
        <v>177.84</v>
      </c>
      <c r="H218" s="22">
        <v>3.67</v>
      </c>
      <c r="I218" s="54" t="s">
        <v>129</v>
      </c>
      <c r="J218" s="54">
        <v>50</v>
      </c>
      <c r="K218" s="74">
        <v>3.67</v>
      </c>
      <c r="L218" s="13"/>
    </row>
    <row r="219" spans="1:12">
      <c r="A219" s="9" t="s">
        <v>175</v>
      </c>
      <c r="B219" s="54" t="s">
        <v>22</v>
      </c>
      <c r="C219" s="79">
        <v>42369</v>
      </c>
      <c r="D219" s="12">
        <v>410.84</v>
      </c>
      <c r="E219" s="12">
        <v>410.84</v>
      </c>
      <c r="F219" s="12">
        <v>12.33</v>
      </c>
      <c r="G219" s="12">
        <v>398.51</v>
      </c>
      <c r="H219" s="22">
        <v>8.2200000000000006</v>
      </c>
      <c r="I219" s="54" t="s">
        <v>129</v>
      </c>
      <c r="J219" s="54">
        <v>50</v>
      </c>
      <c r="K219" s="74">
        <v>8.2200000000000006</v>
      </c>
      <c r="L219" s="13"/>
    </row>
    <row r="220" spans="1:12">
      <c r="A220" s="9" t="s">
        <v>175</v>
      </c>
      <c r="B220" s="54" t="s">
        <v>22</v>
      </c>
      <c r="C220" s="79">
        <v>42369</v>
      </c>
      <c r="D220" s="12">
        <v>1715.28</v>
      </c>
      <c r="E220" s="12">
        <v>1715.28</v>
      </c>
      <c r="F220" s="12">
        <v>51.46</v>
      </c>
      <c r="G220" s="12">
        <v>1663.82</v>
      </c>
      <c r="H220" s="22">
        <v>34.31</v>
      </c>
      <c r="I220" s="54" t="s">
        <v>129</v>
      </c>
      <c r="J220" s="54">
        <v>50</v>
      </c>
      <c r="K220" s="74">
        <v>34.31</v>
      </c>
      <c r="L220" s="13"/>
    </row>
    <row r="221" spans="1:12">
      <c r="A221" s="9" t="s">
        <v>175</v>
      </c>
      <c r="B221" s="54" t="s">
        <v>22</v>
      </c>
      <c r="C221" s="79">
        <v>42369</v>
      </c>
      <c r="D221" s="12">
        <v>2723.78</v>
      </c>
      <c r="E221" s="12">
        <v>2723.78</v>
      </c>
      <c r="F221" s="12">
        <v>81.72</v>
      </c>
      <c r="G221" s="12">
        <v>2642.06</v>
      </c>
      <c r="H221" s="22">
        <v>54.48</v>
      </c>
      <c r="I221" s="54" t="s">
        <v>129</v>
      </c>
      <c r="J221" s="54">
        <v>50</v>
      </c>
      <c r="K221" s="74">
        <v>54.48</v>
      </c>
      <c r="L221" s="13"/>
    </row>
    <row r="222" spans="1:12">
      <c r="A222" s="9" t="s">
        <v>176</v>
      </c>
      <c r="B222" s="54" t="s">
        <v>22</v>
      </c>
      <c r="C222" s="79">
        <v>42369</v>
      </c>
      <c r="D222" s="12">
        <v>1394.5</v>
      </c>
      <c r="E222" s="12">
        <v>1394.5</v>
      </c>
      <c r="F222" s="12">
        <v>41.84</v>
      </c>
      <c r="G222" s="12">
        <v>1352.66</v>
      </c>
      <c r="H222" s="22">
        <v>27.89</v>
      </c>
      <c r="I222" s="54" t="s">
        <v>129</v>
      </c>
      <c r="J222" s="54">
        <v>50</v>
      </c>
      <c r="K222" s="74">
        <v>27.89</v>
      </c>
      <c r="L222" s="13"/>
    </row>
    <row r="223" spans="1:12">
      <c r="A223" s="9" t="s">
        <v>176</v>
      </c>
      <c r="B223" s="54" t="s">
        <v>22</v>
      </c>
      <c r="C223" s="79">
        <v>42369</v>
      </c>
      <c r="D223" s="12">
        <v>277.14999999999998</v>
      </c>
      <c r="E223" s="12">
        <v>277.14999999999998</v>
      </c>
      <c r="F223" s="12">
        <v>8.31</v>
      </c>
      <c r="G223" s="12">
        <v>268.83999999999997</v>
      </c>
      <c r="H223" s="22">
        <v>5.54</v>
      </c>
      <c r="I223" s="54" t="s">
        <v>129</v>
      </c>
      <c r="J223" s="54">
        <v>50</v>
      </c>
      <c r="K223" s="74">
        <v>5.54</v>
      </c>
      <c r="L223" s="13"/>
    </row>
    <row r="224" spans="1:12">
      <c r="A224" s="9" t="s">
        <v>176</v>
      </c>
      <c r="B224" s="54" t="s">
        <v>22</v>
      </c>
      <c r="C224" s="79">
        <v>42369</v>
      </c>
      <c r="D224" s="12">
        <v>130.68</v>
      </c>
      <c r="E224" s="12">
        <v>130.68</v>
      </c>
      <c r="F224" s="12">
        <v>3.92</v>
      </c>
      <c r="G224" s="12">
        <v>126.76</v>
      </c>
      <c r="H224" s="22">
        <v>2.61</v>
      </c>
      <c r="I224" s="54" t="s">
        <v>129</v>
      </c>
      <c r="J224" s="54">
        <v>50</v>
      </c>
      <c r="K224" s="74">
        <v>2.61</v>
      </c>
      <c r="L224" s="13"/>
    </row>
    <row r="225" spans="1:12">
      <c r="A225" s="9" t="s">
        <v>176</v>
      </c>
      <c r="B225" s="54" t="s">
        <v>22</v>
      </c>
      <c r="C225" s="79">
        <v>42369</v>
      </c>
      <c r="D225" s="12">
        <v>360.14</v>
      </c>
      <c r="E225" s="12">
        <v>360.14</v>
      </c>
      <c r="F225" s="12">
        <v>10.8</v>
      </c>
      <c r="G225" s="12">
        <v>349.34</v>
      </c>
      <c r="H225" s="22">
        <v>7.2</v>
      </c>
      <c r="I225" s="54" t="s">
        <v>129</v>
      </c>
      <c r="J225" s="54">
        <v>50</v>
      </c>
      <c r="K225" s="74">
        <v>7.2</v>
      </c>
      <c r="L225" s="13"/>
    </row>
    <row r="226" spans="1:12">
      <c r="A226" s="9" t="s">
        <v>149</v>
      </c>
      <c r="B226" s="54" t="s">
        <v>22</v>
      </c>
      <c r="C226" s="79">
        <v>42369</v>
      </c>
      <c r="D226" s="12">
        <v>2453.46</v>
      </c>
      <c r="E226" s="12">
        <v>2453.46</v>
      </c>
      <c r="F226" s="12">
        <v>73.599999999999994</v>
      </c>
      <c r="G226" s="12">
        <v>2379.86</v>
      </c>
      <c r="H226" s="22">
        <v>49.07</v>
      </c>
      <c r="I226" s="54" t="s">
        <v>129</v>
      </c>
      <c r="J226" s="54">
        <v>50</v>
      </c>
      <c r="K226" s="74">
        <v>49.07</v>
      </c>
      <c r="L226" s="13"/>
    </row>
    <row r="227" spans="1:12">
      <c r="A227" s="9" t="s">
        <v>177</v>
      </c>
      <c r="B227" s="54" t="s">
        <v>22</v>
      </c>
      <c r="C227" s="79">
        <v>42369</v>
      </c>
      <c r="D227" s="12">
        <v>4680.18</v>
      </c>
      <c r="E227" s="12">
        <v>4680.18</v>
      </c>
      <c r="F227" s="12">
        <v>140.4</v>
      </c>
      <c r="G227" s="12">
        <v>4539.78</v>
      </c>
      <c r="H227" s="22">
        <v>93.6</v>
      </c>
      <c r="I227" s="54" t="s">
        <v>129</v>
      </c>
      <c r="J227" s="54">
        <v>50</v>
      </c>
      <c r="K227" s="74">
        <v>93.6</v>
      </c>
      <c r="L227" s="13"/>
    </row>
    <row r="228" spans="1:12">
      <c r="A228" s="9" t="s">
        <v>177</v>
      </c>
      <c r="B228" s="54" t="s">
        <v>22</v>
      </c>
      <c r="C228" s="79">
        <v>42369</v>
      </c>
      <c r="D228" s="12">
        <v>2645.98</v>
      </c>
      <c r="E228" s="12">
        <v>2645.98</v>
      </c>
      <c r="F228" s="12">
        <v>79.38</v>
      </c>
      <c r="G228" s="12">
        <v>2566.6</v>
      </c>
      <c r="H228" s="22">
        <v>52.92</v>
      </c>
      <c r="I228" s="54" t="s">
        <v>129</v>
      </c>
      <c r="J228" s="54">
        <v>50</v>
      </c>
      <c r="K228" s="74">
        <v>52.92</v>
      </c>
      <c r="L228" s="13"/>
    </row>
    <row r="229" spans="1:12">
      <c r="A229" s="9" t="s">
        <v>177</v>
      </c>
      <c r="B229" s="54" t="s">
        <v>22</v>
      </c>
      <c r="C229" s="79">
        <v>42369</v>
      </c>
      <c r="D229" s="12">
        <v>749.22</v>
      </c>
      <c r="E229" s="12">
        <v>749.22</v>
      </c>
      <c r="F229" s="12">
        <v>22.47</v>
      </c>
      <c r="G229" s="12">
        <v>726.75</v>
      </c>
      <c r="H229" s="22">
        <v>14.98</v>
      </c>
      <c r="I229" s="54" t="s">
        <v>129</v>
      </c>
      <c r="J229" s="54">
        <v>50</v>
      </c>
      <c r="K229" s="74">
        <v>14.98</v>
      </c>
      <c r="L229" s="13"/>
    </row>
    <row r="230" spans="1:12">
      <c r="A230" s="9" t="s">
        <v>177</v>
      </c>
      <c r="B230" s="54" t="s">
        <v>22</v>
      </c>
      <c r="C230" s="79">
        <v>42369</v>
      </c>
      <c r="D230" s="12">
        <v>153805.07</v>
      </c>
      <c r="E230" s="12">
        <v>153805.07</v>
      </c>
      <c r="F230" s="12">
        <v>4614.1499999999996</v>
      </c>
      <c r="G230" s="12">
        <v>149190.92000000001</v>
      </c>
      <c r="H230" s="22">
        <v>3076.1</v>
      </c>
      <c r="I230" s="54" t="s">
        <v>129</v>
      </c>
      <c r="J230" s="54">
        <v>50</v>
      </c>
      <c r="K230" s="74">
        <v>3076.1</v>
      </c>
      <c r="L230" s="13"/>
    </row>
    <row r="231" spans="1:12">
      <c r="A231" s="9" t="s">
        <v>178</v>
      </c>
      <c r="B231" s="54" t="s">
        <v>22</v>
      </c>
      <c r="C231" s="79">
        <v>42369</v>
      </c>
      <c r="D231" s="12">
        <v>13.1</v>
      </c>
      <c r="E231" s="12">
        <v>13.1</v>
      </c>
      <c r="F231" s="12">
        <v>0.39</v>
      </c>
      <c r="G231" s="12">
        <v>12.71</v>
      </c>
      <c r="H231" s="22">
        <v>0.26</v>
      </c>
      <c r="I231" s="54" t="s">
        <v>129</v>
      </c>
      <c r="J231" s="54">
        <v>50</v>
      </c>
      <c r="K231" s="74">
        <v>0.26</v>
      </c>
      <c r="L231" s="13"/>
    </row>
    <row r="232" spans="1:12">
      <c r="A232" s="9" t="s">
        <v>179</v>
      </c>
      <c r="B232" s="54" t="s">
        <v>22</v>
      </c>
      <c r="C232" s="79">
        <v>42369</v>
      </c>
      <c r="D232" s="12">
        <v>380.36</v>
      </c>
      <c r="E232" s="12">
        <v>380.36</v>
      </c>
      <c r="F232" s="12">
        <v>11.41</v>
      </c>
      <c r="G232" s="12">
        <v>368.95</v>
      </c>
      <c r="H232" s="22">
        <v>7.61</v>
      </c>
      <c r="I232" s="54" t="s">
        <v>129</v>
      </c>
      <c r="J232" s="54">
        <v>50</v>
      </c>
      <c r="K232" s="74">
        <v>7.61</v>
      </c>
      <c r="L232" s="13"/>
    </row>
    <row r="233" spans="1:12">
      <c r="A233" s="9" t="s">
        <v>180</v>
      </c>
      <c r="B233" s="54" t="s">
        <v>22</v>
      </c>
      <c r="C233" s="79">
        <v>42369</v>
      </c>
      <c r="D233" s="12">
        <v>1975.18</v>
      </c>
      <c r="E233" s="12">
        <v>1975.18</v>
      </c>
      <c r="F233" s="12">
        <v>59.25</v>
      </c>
      <c r="G233" s="12">
        <v>1915.93</v>
      </c>
      <c r="H233" s="22">
        <v>39.5</v>
      </c>
      <c r="I233" s="54" t="s">
        <v>129</v>
      </c>
      <c r="J233" s="54">
        <v>50</v>
      </c>
      <c r="K233" s="74">
        <v>39.5</v>
      </c>
      <c r="L233" s="13"/>
    </row>
    <row r="234" spans="1:12">
      <c r="A234" s="9" t="s">
        <v>181</v>
      </c>
      <c r="B234" s="54" t="s">
        <v>22</v>
      </c>
      <c r="C234" s="79">
        <v>42369</v>
      </c>
      <c r="D234" s="12">
        <v>2304.41</v>
      </c>
      <c r="E234" s="12">
        <v>2304.41</v>
      </c>
      <c r="F234" s="12">
        <v>69.13</v>
      </c>
      <c r="G234" s="12">
        <v>2235.2800000000002</v>
      </c>
      <c r="H234" s="22">
        <v>46.09</v>
      </c>
      <c r="I234" s="54" t="s">
        <v>129</v>
      </c>
      <c r="J234" s="54">
        <v>50</v>
      </c>
      <c r="K234" s="74">
        <v>46.09</v>
      </c>
      <c r="L234" s="13"/>
    </row>
    <row r="235" spans="1:12">
      <c r="A235" s="9" t="s">
        <v>181</v>
      </c>
      <c r="B235" s="54" t="s">
        <v>22</v>
      </c>
      <c r="C235" s="79">
        <v>42369</v>
      </c>
      <c r="D235" s="12">
        <v>2304.41</v>
      </c>
      <c r="E235" s="12">
        <v>2304.41</v>
      </c>
      <c r="F235" s="12">
        <v>69.13</v>
      </c>
      <c r="G235" s="12">
        <v>2235.2800000000002</v>
      </c>
      <c r="H235" s="22">
        <v>46.09</v>
      </c>
      <c r="I235" s="54" t="s">
        <v>129</v>
      </c>
      <c r="J235" s="54">
        <v>50</v>
      </c>
      <c r="K235" s="74">
        <v>46.09</v>
      </c>
      <c r="L235" s="13"/>
    </row>
    <row r="236" spans="1:12">
      <c r="A236" s="9" t="s">
        <v>181</v>
      </c>
      <c r="B236" s="54" t="s">
        <v>22</v>
      </c>
      <c r="C236" s="79">
        <v>42369</v>
      </c>
      <c r="D236" s="12">
        <v>2304.41</v>
      </c>
      <c r="E236" s="12">
        <v>2304.41</v>
      </c>
      <c r="F236" s="12">
        <v>69.13</v>
      </c>
      <c r="G236" s="12">
        <v>2235.2800000000002</v>
      </c>
      <c r="H236" s="22">
        <v>46.09</v>
      </c>
      <c r="I236" s="54" t="s">
        <v>129</v>
      </c>
      <c r="J236" s="54">
        <v>50</v>
      </c>
      <c r="K236" s="74">
        <v>46.09</v>
      </c>
      <c r="L236" s="13"/>
    </row>
    <row r="237" spans="1:12">
      <c r="A237" s="9" t="s">
        <v>158</v>
      </c>
      <c r="B237" s="54" t="s">
        <v>22</v>
      </c>
      <c r="C237" s="79">
        <v>42369</v>
      </c>
      <c r="D237" s="12">
        <v>5406.55</v>
      </c>
      <c r="E237" s="12">
        <v>5406.55</v>
      </c>
      <c r="F237" s="12">
        <v>162.19999999999999</v>
      </c>
      <c r="G237" s="12">
        <v>5244.35</v>
      </c>
      <c r="H237" s="22">
        <v>108.13</v>
      </c>
      <c r="I237" s="54" t="s">
        <v>129</v>
      </c>
      <c r="J237" s="54">
        <v>50</v>
      </c>
      <c r="K237" s="74">
        <v>108.13</v>
      </c>
      <c r="L237" s="13"/>
    </row>
    <row r="238" spans="1:12">
      <c r="A238" s="9" t="s">
        <v>182</v>
      </c>
      <c r="B238" s="54" t="s">
        <v>22</v>
      </c>
      <c r="C238" s="79">
        <v>42369</v>
      </c>
      <c r="D238" s="12">
        <v>6923.01</v>
      </c>
      <c r="E238" s="12">
        <v>6923.01</v>
      </c>
      <c r="F238" s="12">
        <v>207.69</v>
      </c>
      <c r="G238" s="12">
        <v>6715.32</v>
      </c>
      <c r="H238" s="22">
        <v>138.46</v>
      </c>
      <c r="I238" s="54" t="s">
        <v>129</v>
      </c>
      <c r="J238" s="54">
        <v>50</v>
      </c>
      <c r="K238" s="74">
        <v>138.46</v>
      </c>
      <c r="L238" s="13"/>
    </row>
    <row r="239" spans="1:12">
      <c r="A239" s="9" t="s">
        <v>147</v>
      </c>
      <c r="B239" s="54" t="s">
        <v>22</v>
      </c>
      <c r="C239" s="79">
        <v>42369</v>
      </c>
      <c r="D239" s="12">
        <v>8145.57</v>
      </c>
      <c r="E239" s="12">
        <v>8145.57</v>
      </c>
      <c r="F239" s="12">
        <v>244.37</v>
      </c>
      <c r="G239" s="12">
        <v>7901.2</v>
      </c>
      <c r="H239" s="22">
        <v>162.91</v>
      </c>
      <c r="I239" s="54" t="s">
        <v>129</v>
      </c>
      <c r="J239" s="54">
        <v>50</v>
      </c>
      <c r="K239" s="74">
        <v>162.91</v>
      </c>
      <c r="L239" s="13"/>
    </row>
    <row r="240" spans="1:12">
      <c r="A240" s="9" t="s">
        <v>183</v>
      </c>
      <c r="B240" s="54" t="s">
        <v>22</v>
      </c>
      <c r="C240" s="79">
        <v>42369</v>
      </c>
      <c r="D240" s="12">
        <v>61.52</v>
      </c>
      <c r="E240" s="12">
        <v>61.52</v>
      </c>
      <c r="F240" s="12">
        <v>1.85</v>
      </c>
      <c r="G240" s="12">
        <v>59.67</v>
      </c>
      <c r="H240" s="22">
        <v>1.23</v>
      </c>
      <c r="I240" s="54" t="s">
        <v>129</v>
      </c>
      <c r="J240" s="54">
        <v>50</v>
      </c>
      <c r="K240" s="74">
        <v>1.23</v>
      </c>
      <c r="L240" s="13"/>
    </row>
    <row r="241" spans="1:12">
      <c r="A241" s="9" t="s">
        <v>184</v>
      </c>
      <c r="B241" s="54" t="s">
        <v>22</v>
      </c>
      <c r="C241" s="79">
        <v>42369</v>
      </c>
      <c r="D241" s="12">
        <v>57.88</v>
      </c>
      <c r="E241" s="12">
        <v>57.88</v>
      </c>
      <c r="F241" s="12">
        <v>1.74</v>
      </c>
      <c r="G241" s="12">
        <v>56.14</v>
      </c>
      <c r="H241" s="22">
        <v>1.1599999999999999</v>
      </c>
      <c r="I241" s="54" t="s">
        <v>129</v>
      </c>
      <c r="J241" s="54">
        <v>50</v>
      </c>
      <c r="K241" s="74">
        <v>1.1599999999999999</v>
      </c>
      <c r="L241" s="13"/>
    </row>
    <row r="242" spans="1:12">
      <c r="A242" s="9" t="s">
        <v>185</v>
      </c>
      <c r="B242" s="54" t="s">
        <v>22</v>
      </c>
      <c r="C242" s="79">
        <v>42369</v>
      </c>
      <c r="D242" s="12">
        <v>31711.72</v>
      </c>
      <c r="E242" s="12">
        <v>31711.72</v>
      </c>
      <c r="F242" s="12">
        <v>951.35</v>
      </c>
      <c r="G242" s="12">
        <v>30760.37</v>
      </c>
      <c r="H242" s="22">
        <v>634.23</v>
      </c>
      <c r="I242" s="54" t="s">
        <v>129</v>
      </c>
      <c r="J242" s="54">
        <v>50</v>
      </c>
      <c r="K242" s="74">
        <v>634.23</v>
      </c>
      <c r="L242" s="13"/>
    </row>
    <row r="243" spans="1:12">
      <c r="A243" s="9" t="s">
        <v>185</v>
      </c>
      <c r="B243" s="54" t="s">
        <v>22</v>
      </c>
      <c r="C243" s="79">
        <v>42369</v>
      </c>
      <c r="D243" s="12">
        <v>3333.66</v>
      </c>
      <c r="E243" s="12">
        <v>3333.66</v>
      </c>
      <c r="F243" s="12">
        <v>100.01</v>
      </c>
      <c r="G243" s="12">
        <v>3233.65</v>
      </c>
      <c r="H243" s="22">
        <v>66.67</v>
      </c>
      <c r="I243" s="54" t="s">
        <v>129</v>
      </c>
      <c r="J243" s="54">
        <v>50</v>
      </c>
      <c r="K243" s="74">
        <v>66.67</v>
      </c>
      <c r="L243" s="13"/>
    </row>
    <row r="244" spans="1:12">
      <c r="A244" s="9" t="s">
        <v>185</v>
      </c>
      <c r="B244" s="54" t="s">
        <v>22</v>
      </c>
      <c r="C244" s="79">
        <v>42369</v>
      </c>
      <c r="D244" s="12">
        <v>4836.8900000000003</v>
      </c>
      <c r="E244" s="12">
        <v>4836.8900000000003</v>
      </c>
      <c r="F244" s="12">
        <v>145.11000000000001</v>
      </c>
      <c r="G244" s="12">
        <v>4691.78</v>
      </c>
      <c r="H244" s="22">
        <v>96.74</v>
      </c>
      <c r="I244" s="54" t="s">
        <v>129</v>
      </c>
      <c r="J244" s="54">
        <v>50</v>
      </c>
      <c r="K244" s="74">
        <v>96.74</v>
      </c>
      <c r="L244" s="13"/>
    </row>
    <row r="245" spans="1:12">
      <c r="A245" s="9" t="s">
        <v>185</v>
      </c>
      <c r="B245" s="54" t="s">
        <v>22</v>
      </c>
      <c r="C245" s="79">
        <v>42369</v>
      </c>
      <c r="D245" s="12">
        <v>81.89</v>
      </c>
      <c r="E245" s="12">
        <v>81.89</v>
      </c>
      <c r="F245" s="12">
        <v>2.46</v>
      </c>
      <c r="G245" s="12">
        <v>79.430000000000007</v>
      </c>
      <c r="H245" s="22">
        <v>1.64</v>
      </c>
      <c r="I245" s="54" t="s">
        <v>129</v>
      </c>
      <c r="J245" s="54">
        <v>50</v>
      </c>
      <c r="K245" s="74">
        <v>1.64</v>
      </c>
      <c r="L245" s="13"/>
    </row>
    <row r="246" spans="1:12">
      <c r="A246" s="9" t="s">
        <v>152</v>
      </c>
      <c r="B246" s="54" t="s">
        <v>22</v>
      </c>
      <c r="C246" s="79">
        <v>42369</v>
      </c>
      <c r="D246" s="12">
        <v>12757.6</v>
      </c>
      <c r="E246" s="12">
        <v>12757.6</v>
      </c>
      <c r="F246" s="12">
        <v>382.73</v>
      </c>
      <c r="G246" s="12">
        <v>12374.87</v>
      </c>
      <c r="H246" s="22">
        <v>255.15</v>
      </c>
      <c r="I246" s="54" t="s">
        <v>129</v>
      </c>
      <c r="J246" s="54">
        <v>50</v>
      </c>
      <c r="K246" s="74">
        <v>255.15</v>
      </c>
      <c r="L246" s="13"/>
    </row>
    <row r="247" spans="1:12">
      <c r="A247" s="9" t="s">
        <v>186</v>
      </c>
      <c r="B247" s="54" t="s">
        <v>22</v>
      </c>
      <c r="C247" s="79">
        <v>42369</v>
      </c>
      <c r="D247" s="12">
        <v>11.12</v>
      </c>
      <c r="E247" s="12">
        <v>11.12</v>
      </c>
      <c r="F247" s="12">
        <v>0.33</v>
      </c>
      <c r="G247" s="12">
        <v>10.79</v>
      </c>
      <c r="H247" s="22">
        <v>0.22</v>
      </c>
      <c r="I247" s="54" t="s">
        <v>129</v>
      </c>
      <c r="J247" s="54">
        <v>50</v>
      </c>
      <c r="K247" s="74">
        <v>0.22</v>
      </c>
      <c r="L247" s="13"/>
    </row>
    <row r="248" spans="1:12">
      <c r="A248" s="9" t="s">
        <v>187</v>
      </c>
      <c r="B248" s="54" t="s">
        <v>22</v>
      </c>
      <c r="C248" s="79">
        <v>42369</v>
      </c>
      <c r="D248" s="12">
        <v>4.45</v>
      </c>
      <c r="E248" s="12">
        <v>4.45</v>
      </c>
      <c r="F248" s="12">
        <v>0.13</v>
      </c>
      <c r="G248" s="12">
        <v>4.32</v>
      </c>
      <c r="H248" s="22">
        <v>0.09</v>
      </c>
      <c r="I248" s="54" t="s">
        <v>129</v>
      </c>
      <c r="J248" s="54">
        <v>50</v>
      </c>
      <c r="K248" s="74">
        <v>0.09</v>
      </c>
      <c r="L248" s="13"/>
    </row>
    <row r="249" spans="1:12">
      <c r="A249" s="9" t="s">
        <v>187</v>
      </c>
      <c r="B249" s="54" t="s">
        <v>22</v>
      </c>
      <c r="C249" s="79">
        <v>42369</v>
      </c>
      <c r="D249" s="12">
        <v>952.74</v>
      </c>
      <c r="E249" s="12">
        <v>952.74</v>
      </c>
      <c r="F249" s="12">
        <v>28.58</v>
      </c>
      <c r="G249" s="12">
        <v>924.16</v>
      </c>
      <c r="H249" s="22">
        <v>19.05</v>
      </c>
      <c r="I249" s="54" t="s">
        <v>129</v>
      </c>
      <c r="J249" s="54">
        <v>50</v>
      </c>
      <c r="K249" s="74">
        <v>19.05</v>
      </c>
      <c r="L249" s="13"/>
    </row>
    <row r="250" spans="1:12">
      <c r="A250" s="9" t="s">
        <v>187</v>
      </c>
      <c r="B250" s="54" t="s">
        <v>22</v>
      </c>
      <c r="C250" s="79">
        <v>42369</v>
      </c>
      <c r="D250" s="12">
        <v>89.18</v>
      </c>
      <c r="E250" s="12">
        <v>89.18</v>
      </c>
      <c r="F250" s="12">
        <v>2.67</v>
      </c>
      <c r="G250" s="12">
        <v>86.51</v>
      </c>
      <c r="H250" s="22">
        <v>1.78</v>
      </c>
      <c r="I250" s="54" t="s">
        <v>129</v>
      </c>
      <c r="J250" s="54">
        <v>50</v>
      </c>
      <c r="K250" s="74">
        <v>1.78</v>
      </c>
      <c r="L250" s="13"/>
    </row>
    <row r="251" spans="1:12">
      <c r="A251" s="9" t="s">
        <v>188</v>
      </c>
      <c r="B251" s="54" t="s">
        <v>22</v>
      </c>
      <c r="C251" s="79">
        <v>42369</v>
      </c>
      <c r="D251" s="12">
        <v>410.84</v>
      </c>
      <c r="E251" s="12">
        <v>410.84</v>
      </c>
      <c r="F251" s="12">
        <v>12.33</v>
      </c>
      <c r="G251" s="12">
        <v>398.51</v>
      </c>
      <c r="H251" s="22">
        <v>8.2200000000000006</v>
      </c>
      <c r="I251" s="54" t="s">
        <v>129</v>
      </c>
      <c r="J251" s="54">
        <v>50</v>
      </c>
      <c r="K251" s="74">
        <v>8.2200000000000006</v>
      </c>
      <c r="L251" s="13"/>
    </row>
    <row r="252" spans="1:12">
      <c r="A252" s="9" t="s">
        <v>189</v>
      </c>
      <c r="B252" s="54" t="s">
        <v>22</v>
      </c>
      <c r="C252" s="79">
        <v>42369</v>
      </c>
      <c r="D252" s="12">
        <v>36027.599999999999</v>
      </c>
      <c r="E252" s="12">
        <v>36027.599999999999</v>
      </c>
      <c r="F252" s="12">
        <v>1080.83</v>
      </c>
      <c r="G252" s="12">
        <v>34946.769999999997</v>
      </c>
      <c r="H252" s="22">
        <v>720.55</v>
      </c>
      <c r="I252" s="54" t="s">
        <v>129</v>
      </c>
      <c r="J252" s="54">
        <v>50</v>
      </c>
      <c r="K252" s="74">
        <v>720.55</v>
      </c>
      <c r="L252" s="13"/>
    </row>
    <row r="253" spans="1:12">
      <c r="A253" s="9" t="s">
        <v>190</v>
      </c>
      <c r="B253" s="54" t="s">
        <v>22</v>
      </c>
      <c r="C253" s="79">
        <v>42369</v>
      </c>
      <c r="D253" s="12">
        <v>394.4</v>
      </c>
      <c r="E253" s="12">
        <v>394.4</v>
      </c>
      <c r="F253" s="12">
        <v>11.83</v>
      </c>
      <c r="G253" s="12">
        <v>382.57</v>
      </c>
      <c r="H253" s="22">
        <v>7.89</v>
      </c>
      <c r="I253" s="54" t="s">
        <v>129</v>
      </c>
      <c r="J253" s="54">
        <v>50</v>
      </c>
      <c r="K253" s="74">
        <v>7.89</v>
      </c>
      <c r="L253" s="13"/>
    </row>
    <row r="254" spans="1:12">
      <c r="A254" s="9" t="s">
        <v>182</v>
      </c>
      <c r="B254" s="54" t="s">
        <v>22</v>
      </c>
      <c r="C254" s="79">
        <v>42369</v>
      </c>
      <c r="D254" s="12">
        <v>10927.79</v>
      </c>
      <c r="E254" s="12">
        <v>10927.79</v>
      </c>
      <c r="F254" s="12">
        <v>327.84</v>
      </c>
      <c r="G254" s="12">
        <v>10599.95</v>
      </c>
      <c r="H254" s="22">
        <v>218.56</v>
      </c>
      <c r="I254" s="54" t="s">
        <v>129</v>
      </c>
      <c r="J254" s="54">
        <v>50</v>
      </c>
      <c r="K254" s="74">
        <v>218.56</v>
      </c>
      <c r="L254" s="13"/>
    </row>
    <row r="255" spans="1:12">
      <c r="A255" s="9" t="s">
        <v>191</v>
      </c>
      <c r="B255" s="54" t="s">
        <v>22</v>
      </c>
      <c r="C255" s="79">
        <v>42369</v>
      </c>
      <c r="D255" s="12">
        <v>12525.44</v>
      </c>
      <c r="E255" s="12">
        <v>12525.44</v>
      </c>
      <c r="F255" s="12">
        <v>375.76</v>
      </c>
      <c r="G255" s="12">
        <v>12149.68</v>
      </c>
      <c r="H255" s="22">
        <v>250.51</v>
      </c>
      <c r="I255" s="54" t="s">
        <v>129</v>
      </c>
      <c r="J255" s="54">
        <v>50</v>
      </c>
      <c r="K255" s="74">
        <v>250.51</v>
      </c>
      <c r="L255" s="13"/>
    </row>
    <row r="256" spans="1:12">
      <c r="A256" s="9" t="s">
        <v>191</v>
      </c>
      <c r="B256" s="54" t="s">
        <v>22</v>
      </c>
      <c r="C256" s="79">
        <v>42369</v>
      </c>
      <c r="D256" s="12">
        <v>128.75</v>
      </c>
      <c r="E256" s="12">
        <v>128.75</v>
      </c>
      <c r="F256" s="12">
        <v>3.87</v>
      </c>
      <c r="G256" s="12">
        <v>124.88</v>
      </c>
      <c r="H256" s="22">
        <v>2.58</v>
      </c>
      <c r="I256" s="54" t="s">
        <v>129</v>
      </c>
      <c r="J256" s="54">
        <v>50</v>
      </c>
      <c r="K256" s="74">
        <v>2.58</v>
      </c>
      <c r="L256" s="13"/>
    </row>
    <row r="257" spans="1:12">
      <c r="A257" s="9" t="s">
        <v>191</v>
      </c>
      <c r="B257" s="54" t="s">
        <v>22</v>
      </c>
      <c r="C257" s="79">
        <v>42369</v>
      </c>
      <c r="D257" s="12">
        <v>96031</v>
      </c>
      <c r="E257" s="12">
        <v>96031</v>
      </c>
      <c r="F257" s="12">
        <v>2880.93</v>
      </c>
      <c r="G257" s="12">
        <v>93150.07</v>
      </c>
      <c r="H257" s="22">
        <v>1920.62</v>
      </c>
      <c r="I257" s="54" t="s">
        <v>129</v>
      </c>
      <c r="J257" s="54">
        <v>50</v>
      </c>
      <c r="K257" s="74">
        <v>1920.62</v>
      </c>
      <c r="L257" s="13"/>
    </row>
    <row r="258" spans="1:12">
      <c r="A258" s="9" t="s">
        <v>191</v>
      </c>
      <c r="B258" s="54" t="s">
        <v>22</v>
      </c>
      <c r="C258" s="79">
        <v>42369</v>
      </c>
      <c r="D258" s="12">
        <v>304066.53000000003</v>
      </c>
      <c r="E258" s="12">
        <v>304066.53000000003</v>
      </c>
      <c r="F258" s="12">
        <v>9122</v>
      </c>
      <c r="G258" s="12">
        <v>294944.53000000003</v>
      </c>
      <c r="H258" s="22">
        <v>6081.33</v>
      </c>
      <c r="I258" s="54" t="s">
        <v>129</v>
      </c>
      <c r="J258" s="54">
        <v>50</v>
      </c>
      <c r="K258" s="74">
        <v>6081.33</v>
      </c>
      <c r="L258" s="13"/>
    </row>
    <row r="259" spans="1:12">
      <c r="A259" s="9" t="s">
        <v>191</v>
      </c>
      <c r="B259" s="54" t="s">
        <v>22</v>
      </c>
      <c r="C259" s="79">
        <v>42369</v>
      </c>
      <c r="D259" s="12">
        <v>369.04</v>
      </c>
      <c r="E259" s="12">
        <v>369.04</v>
      </c>
      <c r="F259" s="12">
        <v>11.07</v>
      </c>
      <c r="G259" s="12">
        <v>357.97</v>
      </c>
      <c r="H259" s="22">
        <v>7.38</v>
      </c>
      <c r="I259" s="54" t="s">
        <v>129</v>
      </c>
      <c r="J259" s="54">
        <v>50</v>
      </c>
      <c r="K259" s="74">
        <v>7.38</v>
      </c>
      <c r="L259" s="13"/>
    </row>
    <row r="260" spans="1:12">
      <c r="A260" s="9" t="s">
        <v>191</v>
      </c>
      <c r="B260" s="54" t="s">
        <v>22</v>
      </c>
      <c r="C260" s="79">
        <v>42369</v>
      </c>
      <c r="D260" s="12">
        <v>56991.93</v>
      </c>
      <c r="E260" s="12">
        <v>56991.93</v>
      </c>
      <c r="F260" s="12">
        <v>1709.76</v>
      </c>
      <c r="G260" s="12">
        <v>55282.17</v>
      </c>
      <c r="H260" s="22">
        <v>1139.8399999999999</v>
      </c>
      <c r="I260" s="54" t="s">
        <v>129</v>
      </c>
      <c r="J260" s="54">
        <v>50</v>
      </c>
      <c r="K260" s="74">
        <v>1139.8399999999999</v>
      </c>
      <c r="L260" s="13"/>
    </row>
    <row r="261" spans="1:12">
      <c r="A261" s="9" t="s">
        <v>75</v>
      </c>
      <c r="B261" s="54" t="s">
        <v>22</v>
      </c>
      <c r="C261" s="79">
        <v>42369</v>
      </c>
      <c r="D261" s="12">
        <v>3393.53</v>
      </c>
      <c r="E261" s="12">
        <v>3393.53</v>
      </c>
      <c r="F261" s="12">
        <v>101.81</v>
      </c>
      <c r="G261" s="12">
        <v>3291.72</v>
      </c>
      <c r="H261" s="22">
        <v>67.87</v>
      </c>
      <c r="I261" s="54" t="s">
        <v>129</v>
      </c>
      <c r="J261" s="54">
        <v>50</v>
      </c>
      <c r="K261" s="74">
        <v>67.87</v>
      </c>
      <c r="L261" s="13"/>
    </row>
    <row r="262" spans="1:12">
      <c r="A262" s="9" t="s">
        <v>75</v>
      </c>
      <c r="B262" s="54" t="s">
        <v>22</v>
      </c>
      <c r="C262" s="79">
        <v>42369</v>
      </c>
      <c r="D262" s="12">
        <v>405.5</v>
      </c>
      <c r="E262" s="12">
        <v>405.5</v>
      </c>
      <c r="F262" s="12">
        <v>12.17</v>
      </c>
      <c r="G262" s="12">
        <v>393.33</v>
      </c>
      <c r="H262" s="22">
        <v>8.11</v>
      </c>
      <c r="I262" s="54" t="s">
        <v>129</v>
      </c>
      <c r="J262" s="54">
        <v>50</v>
      </c>
      <c r="K262" s="74">
        <v>8.11</v>
      </c>
      <c r="L262" s="13"/>
    </row>
    <row r="263" spans="1:12">
      <c r="A263" s="9" t="s">
        <v>75</v>
      </c>
      <c r="B263" s="54" t="s">
        <v>22</v>
      </c>
      <c r="C263" s="79">
        <v>42369</v>
      </c>
      <c r="D263" s="12">
        <v>14703.54</v>
      </c>
      <c r="E263" s="12">
        <v>14703.54</v>
      </c>
      <c r="F263" s="12">
        <v>441.11</v>
      </c>
      <c r="G263" s="12">
        <v>14262.43</v>
      </c>
      <c r="H263" s="22">
        <v>294.07</v>
      </c>
      <c r="I263" s="54" t="s">
        <v>129</v>
      </c>
      <c r="J263" s="54">
        <v>50</v>
      </c>
      <c r="K263" s="74">
        <v>294.07</v>
      </c>
      <c r="L263" s="13"/>
    </row>
    <row r="264" spans="1:12">
      <c r="A264" s="9" t="s">
        <v>152</v>
      </c>
      <c r="B264" s="54" t="s">
        <v>22</v>
      </c>
      <c r="C264" s="79">
        <v>42369</v>
      </c>
      <c r="D264" s="12">
        <v>936.23</v>
      </c>
      <c r="E264" s="12">
        <v>936.23</v>
      </c>
      <c r="F264" s="12">
        <v>28.08</v>
      </c>
      <c r="G264" s="12">
        <v>908.15</v>
      </c>
      <c r="H264" s="22">
        <v>18.72</v>
      </c>
      <c r="I264" s="54" t="s">
        <v>129</v>
      </c>
      <c r="J264" s="54">
        <v>50</v>
      </c>
      <c r="K264" s="74">
        <v>18.72</v>
      </c>
      <c r="L264" s="13"/>
    </row>
    <row r="265" spans="1:12">
      <c r="A265" s="9" t="s">
        <v>192</v>
      </c>
      <c r="B265" s="54" t="s">
        <v>22</v>
      </c>
      <c r="C265" s="79">
        <v>42369</v>
      </c>
      <c r="D265" s="12">
        <v>20674.759999999998</v>
      </c>
      <c r="E265" s="12">
        <v>20674.759999999998</v>
      </c>
      <c r="F265" s="12">
        <v>620.25</v>
      </c>
      <c r="G265" s="12">
        <v>20054.509999999998</v>
      </c>
      <c r="H265" s="22">
        <v>413.5</v>
      </c>
      <c r="I265" s="54" t="s">
        <v>129</v>
      </c>
      <c r="J265" s="54">
        <v>50</v>
      </c>
      <c r="K265" s="74">
        <v>413.5</v>
      </c>
      <c r="L265" s="13"/>
    </row>
    <row r="266" spans="1:12">
      <c r="A266" s="9" t="s">
        <v>192</v>
      </c>
      <c r="B266" s="54" t="s">
        <v>22</v>
      </c>
      <c r="C266" s="79">
        <v>42369</v>
      </c>
      <c r="D266" s="12">
        <v>20674.759999999998</v>
      </c>
      <c r="E266" s="12">
        <v>20674.759999999998</v>
      </c>
      <c r="F266" s="12">
        <v>620.25</v>
      </c>
      <c r="G266" s="12">
        <v>20054.509999999998</v>
      </c>
      <c r="H266" s="22">
        <v>413.5</v>
      </c>
      <c r="I266" s="54" t="s">
        <v>129</v>
      </c>
      <c r="J266" s="54">
        <v>50</v>
      </c>
      <c r="K266" s="74">
        <v>413.5</v>
      </c>
      <c r="L266" s="13"/>
    </row>
    <row r="267" spans="1:12">
      <c r="A267" s="9" t="s">
        <v>159</v>
      </c>
      <c r="B267" s="54" t="s">
        <v>22</v>
      </c>
      <c r="C267" s="79">
        <v>42369</v>
      </c>
      <c r="D267" s="12">
        <v>22109.34</v>
      </c>
      <c r="E267" s="12">
        <v>22109.34</v>
      </c>
      <c r="F267" s="12">
        <v>663.28</v>
      </c>
      <c r="G267" s="12">
        <v>21446.06</v>
      </c>
      <c r="H267" s="22">
        <v>442.19</v>
      </c>
      <c r="I267" s="54" t="s">
        <v>129</v>
      </c>
      <c r="J267" s="54">
        <v>50</v>
      </c>
      <c r="K267" s="74">
        <v>442.19</v>
      </c>
      <c r="L267" s="13"/>
    </row>
    <row r="268" spans="1:12">
      <c r="A268" s="9" t="s">
        <v>193</v>
      </c>
      <c r="B268" s="54" t="s">
        <v>22</v>
      </c>
      <c r="C268" s="79">
        <v>42369</v>
      </c>
      <c r="D268" s="12">
        <v>2820.81</v>
      </c>
      <c r="E268" s="12">
        <v>2820.81</v>
      </c>
      <c r="F268" s="12">
        <v>84.63</v>
      </c>
      <c r="G268" s="12">
        <v>2736.18</v>
      </c>
      <c r="H268" s="22">
        <v>56.42</v>
      </c>
      <c r="I268" s="54" t="s">
        <v>129</v>
      </c>
      <c r="J268" s="54">
        <v>50</v>
      </c>
      <c r="K268" s="74">
        <v>56.42</v>
      </c>
      <c r="L268" s="13"/>
    </row>
    <row r="269" spans="1:12">
      <c r="A269" s="9" t="s">
        <v>193</v>
      </c>
      <c r="B269" s="54" t="s">
        <v>22</v>
      </c>
      <c r="C269" s="79">
        <v>42369</v>
      </c>
      <c r="D269" s="12">
        <v>204.4</v>
      </c>
      <c r="E269" s="12">
        <v>204.4</v>
      </c>
      <c r="F269" s="12">
        <v>6.13</v>
      </c>
      <c r="G269" s="12">
        <v>198.27</v>
      </c>
      <c r="H269" s="22">
        <v>4.09</v>
      </c>
      <c r="I269" s="54" t="s">
        <v>129</v>
      </c>
      <c r="J269" s="54">
        <v>50</v>
      </c>
      <c r="K269" s="74">
        <v>4.09</v>
      </c>
      <c r="L269" s="13"/>
    </row>
    <row r="270" spans="1:12">
      <c r="A270" s="9" t="s">
        <v>193</v>
      </c>
      <c r="B270" s="54" t="s">
        <v>22</v>
      </c>
      <c r="C270" s="79">
        <v>42369</v>
      </c>
      <c r="D270" s="12">
        <v>356.86</v>
      </c>
      <c r="E270" s="12">
        <v>356.86</v>
      </c>
      <c r="F270" s="12">
        <v>10.71</v>
      </c>
      <c r="G270" s="12">
        <v>346.15</v>
      </c>
      <c r="H270" s="22">
        <v>7.14</v>
      </c>
      <c r="I270" s="54" t="s">
        <v>129</v>
      </c>
      <c r="J270" s="54">
        <v>50</v>
      </c>
      <c r="K270" s="74">
        <v>7.14</v>
      </c>
      <c r="L270" s="13"/>
    </row>
    <row r="271" spans="1:12">
      <c r="A271" s="9" t="s">
        <v>193</v>
      </c>
      <c r="B271" s="54" t="s">
        <v>22</v>
      </c>
      <c r="C271" s="79">
        <v>42369</v>
      </c>
      <c r="D271" s="12">
        <v>27176.18</v>
      </c>
      <c r="E271" s="12">
        <v>27176.18</v>
      </c>
      <c r="F271" s="12">
        <v>815.28</v>
      </c>
      <c r="G271" s="12">
        <v>26360.9</v>
      </c>
      <c r="H271" s="22">
        <v>543.52</v>
      </c>
      <c r="I271" s="54" t="s">
        <v>129</v>
      </c>
      <c r="J271" s="54">
        <v>50</v>
      </c>
      <c r="K271" s="74">
        <v>543.52</v>
      </c>
      <c r="L271" s="13"/>
    </row>
    <row r="272" spans="1:12">
      <c r="A272" s="9" t="s">
        <v>193</v>
      </c>
      <c r="B272" s="54" t="s">
        <v>22</v>
      </c>
      <c r="C272" s="79">
        <v>42369</v>
      </c>
      <c r="D272" s="12">
        <v>354.13</v>
      </c>
      <c r="E272" s="12">
        <v>354.13</v>
      </c>
      <c r="F272" s="12">
        <v>10.62</v>
      </c>
      <c r="G272" s="12">
        <v>343.51</v>
      </c>
      <c r="H272" s="22">
        <v>7.08</v>
      </c>
      <c r="I272" s="54" t="s">
        <v>129</v>
      </c>
      <c r="J272" s="54">
        <v>50</v>
      </c>
      <c r="K272" s="74">
        <v>7.08</v>
      </c>
      <c r="L272" s="13"/>
    </row>
    <row r="273" spans="1:12">
      <c r="A273" s="9" t="s">
        <v>194</v>
      </c>
      <c r="B273" s="54" t="s">
        <v>22</v>
      </c>
      <c r="C273" s="79">
        <v>42369</v>
      </c>
      <c r="D273" s="12">
        <v>2148.66</v>
      </c>
      <c r="E273" s="12">
        <v>2148.66</v>
      </c>
      <c r="F273" s="12">
        <v>64.459999999999994</v>
      </c>
      <c r="G273" s="12">
        <v>2084.1999999999998</v>
      </c>
      <c r="H273" s="22">
        <v>42.97</v>
      </c>
      <c r="I273" s="54" t="s">
        <v>129</v>
      </c>
      <c r="J273" s="54">
        <v>50</v>
      </c>
      <c r="K273" s="74">
        <v>42.97</v>
      </c>
      <c r="L273" s="13"/>
    </row>
    <row r="274" spans="1:12">
      <c r="A274" s="9" t="s">
        <v>194</v>
      </c>
      <c r="B274" s="54" t="s">
        <v>22</v>
      </c>
      <c r="C274" s="79">
        <v>42369</v>
      </c>
      <c r="D274" s="12">
        <v>553.57000000000005</v>
      </c>
      <c r="E274" s="12">
        <v>553.57000000000005</v>
      </c>
      <c r="F274" s="12">
        <v>16.61</v>
      </c>
      <c r="G274" s="12">
        <v>536.96</v>
      </c>
      <c r="H274" s="22">
        <v>11.07</v>
      </c>
      <c r="I274" s="54" t="s">
        <v>129</v>
      </c>
      <c r="J274" s="54">
        <v>50</v>
      </c>
      <c r="K274" s="74">
        <v>11.07</v>
      </c>
      <c r="L274" s="13"/>
    </row>
    <row r="275" spans="1:12">
      <c r="A275" s="9" t="s">
        <v>194</v>
      </c>
      <c r="B275" s="54" t="s">
        <v>22</v>
      </c>
      <c r="C275" s="79">
        <v>42369</v>
      </c>
      <c r="D275" s="12">
        <v>51335.9</v>
      </c>
      <c r="E275" s="12">
        <v>51335.9</v>
      </c>
      <c r="F275" s="12">
        <v>1540.08</v>
      </c>
      <c r="G275" s="12">
        <v>49795.82</v>
      </c>
      <c r="H275" s="22">
        <v>1026.72</v>
      </c>
      <c r="I275" s="54" t="s">
        <v>129</v>
      </c>
      <c r="J275" s="54">
        <v>50</v>
      </c>
      <c r="K275" s="74">
        <v>1026.72</v>
      </c>
      <c r="L275" s="13"/>
    </row>
    <row r="276" spans="1:12">
      <c r="A276" s="9" t="s">
        <v>194</v>
      </c>
      <c r="B276" s="54" t="s">
        <v>22</v>
      </c>
      <c r="C276" s="79">
        <v>42369</v>
      </c>
      <c r="D276" s="12">
        <v>1359.02</v>
      </c>
      <c r="E276" s="12">
        <v>1359.02</v>
      </c>
      <c r="F276" s="12">
        <v>40.770000000000003</v>
      </c>
      <c r="G276" s="12">
        <v>1318.25</v>
      </c>
      <c r="H276" s="22">
        <v>27.18</v>
      </c>
      <c r="I276" s="54" t="s">
        <v>129</v>
      </c>
      <c r="J276" s="54">
        <v>50</v>
      </c>
      <c r="K276" s="74">
        <v>27.18</v>
      </c>
      <c r="L276" s="13"/>
    </row>
    <row r="277" spans="1:12">
      <c r="A277" s="9" t="s">
        <v>195</v>
      </c>
      <c r="B277" s="54" t="s">
        <v>22</v>
      </c>
      <c r="C277" s="79">
        <v>42369</v>
      </c>
      <c r="D277" s="12">
        <v>17145.27</v>
      </c>
      <c r="E277" s="12">
        <v>17145.27</v>
      </c>
      <c r="F277" s="12">
        <v>514.36</v>
      </c>
      <c r="G277" s="12">
        <v>16630.91</v>
      </c>
      <c r="H277" s="22">
        <v>342.91</v>
      </c>
      <c r="I277" s="54" t="s">
        <v>129</v>
      </c>
      <c r="J277" s="54">
        <v>50</v>
      </c>
      <c r="K277" s="74">
        <v>342.91</v>
      </c>
      <c r="L277" s="13"/>
    </row>
    <row r="278" spans="1:12">
      <c r="A278" s="9" t="s">
        <v>195</v>
      </c>
      <c r="B278" s="54" t="s">
        <v>22</v>
      </c>
      <c r="C278" s="79">
        <v>42369</v>
      </c>
      <c r="D278" s="12">
        <v>2442.16</v>
      </c>
      <c r="E278" s="12">
        <v>2442.16</v>
      </c>
      <c r="F278" s="12">
        <v>73.260000000000005</v>
      </c>
      <c r="G278" s="12">
        <v>2368.9</v>
      </c>
      <c r="H278" s="22">
        <v>48.84</v>
      </c>
      <c r="I278" s="54" t="s">
        <v>129</v>
      </c>
      <c r="J278" s="54">
        <v>50</v>
      </c>
      <c r="K278" s="74">
        <v>48.84</v>
      </c>
      <c r="L278" s="13"/>
    </row>
    <row r="279" spans="1:12">
      <c r="A279" s="9" t="s">
        <v>195</v>
      </c>
      <c r="B279" s="54" t="s">
        <v>22</v>
      </c>
      <c r="C279" s="79">
        <v>42369</v>
      </c>
      <c r="D279" s="12">
        <v>548.02</v>
      </c>
      <c r="E279" s="12">
        <v>548.02</v>
      </c>
      <c r="F279" s="12">
        <v>16.440000000000001</v>
      </c>
      <c r="G279" s="12">
        <v>531.58000000000004</v>
      </c>
      <c r="H279" s="22">
        <v>10.96</v>
      </c>
      <c r="I279" s="54" t="s">
        <v>129</v>
      </c>
      <c r="J279" s="54">
        <v>50</v>
      </c>
      <c r="K279" s="74">
        <v>10.96</v>
      </c>
      <c r="L279" s="13"/>
    </row>
    <row r="280" spans="1:12">
      <c r="A280" s="9" t="s">
        <v>195</v>
      </c>
      <c r="B280" s="54" t="s">
        <v>22</v>
      </c>
      <c r="C280" s="79">
        <v>42369</v>
      </c>
      <c r="D280" s="12">
        <v>4573.2</v>
      </c>
      <c r="E280" s="12">
        <v>4573.2</v>
      </c>
      <c r="F280" s="12">
        <v>137.19</v>
      </c>
      <c r="G280" s="12">
        <v>4436.01</v>
      </c>
      <c r="H280" s="22">
        <v>91.46</v>
      </c>
      <c r="I280" s="54" t="s">
        <v>129</v>
      </c>
      <c r="J280" s="54">
        <v>50</v>
      </c>
      <c r="K280" s="74">
        <v>91.46</v>
      </c>
      <c r="L280" s="13"/>
    </row>
    <row r="281" spans="1:12">
      <c r="A281" s="9" t="s">
        <v>195</v>
      </c>
      <c r="B281" s="54" t="s">
        <v>22</v>
      </c>
      <c r="C281" s="79">
        <v>42369</v>
      </c>
      <c r="D281" s="12">
        <v>499.33</v>
      </c>
      <c r="E281" s="12">
        <v>499.33</v>
      </c>
      <c r="F281" s="12">
        <v>14.98</v>
      </c>
      <c r="G281" s="12">
        <v>484.35</v>
      </c>
      <c r="H281" s="22">
        <v>9.99</v>
      </c>
      <c r="I281" s="54" t="s">
        <v>129</v>
      </c>
      <c r="J281" s="54">
        <v>50</v>
      </c>
      <c r="K281" s="74">
        <v>9.99</v>
      </c>
      <c r="L281" s="13"/>
    </row>
    <row r="282" spans="1:12">
      <c r="A282" s="9" t="s">
        <v>195</v>
      </c>
      <c r="B282" s="54" t="s">
        <v>22</v>
      </c>
      <c r="C282" s="79">
        <v>42369</v>
      </c>
      <c r="D282" s="12">
        <v>87.17</v>
      </c>
      <c r="E282" s="12">
        <v>87.17</v>
      </c>
      <c r="F282" s="12">
        <v>2.61</v>
      </c>
      <c r="G282" s="12">
        <v>84.56</v>
      </c>
      <c r="H282" s="22">
        <v>1.74</v>
      </c>
      <c r="I282" s="54" t="s">
        <v>129</v>
      </c>
      <c r="J282" s="54">
        <v>50</v>
      </c>
      <c r="K282" s="74">
        <v>1.74</v>
      </c>
      <c r="L282" s="13"/>
    </row>
    <row r="283" spans="1:12">
      <c r="A283" s="9" t="s">
        <v>195</v>
      </c>
      <c r="B283" s="54" t="s">
        <v>22</v>
      </c>
      <c r="C283" s="79">
        <v>42369</v>
      </c>
      <c r="D283" s="12">
        <v>1635.16</v>
      </c>
      <c r="E283" s="12">
        <v>1635.16</v>
      </c>
      <c r="F283" s="12">
        <v>49.05</v>
      </c>
      <c r="G283" s="12">
        <v>1586.11</v>
      </c>
      <c r="H283" s="22">
        <v>32.700000000000003</v>
      </c>
      <c r="I283" s="54" t="s">
        <v>129</v>
      </c>
      <c r="J283" s="54">
        <v>50</v>
      </c>
      <c r="K283" s="74">
        <v>32.700000000000003</v>
      </c>
      <c r="L283" s="13"/>
    </row>
    <row r="284" spans="1:12">
      <c r="A284" s="9" t="s">
        <v>196</v>
      </c>
      <c r="B284" s="54" t="s">
        <v>22</v>
      </c>
      <c r="C284" s="79">
        <v>42369</v>
      </c>
      <c r="D284" s="12">
        <v>12709.3</v>
      </c>
      <c r="E284" s="12">
        <v>12709.3</v>
      </c>
      <c r="F284" s="12">
        <v>381.28</v>
      </c>
      <c r="G284" s="12">
        <v>12328.02</v>
      </c>
      <c r="H284" s="22">
        <v>254.19</v>
      </c>
      <c r="I284" s="54" t="s">
        <v>129</v>
      </c>
      <c r="J284" s="54">
        <v>50</v>
      </c>
      <c r="K284" s="74">
        <v>254.19</v>
      </c>
      <c r="L284" s="13"/>
    </row>
    <row r="285" spans="1:12">
      <c r="A285" s="9" t="s">
        <v>196</v>
      </c>
      <c r="B285" s="54" t="s">
        <v>22</v>
      </c>
      <c r="C285" s="79">
        <v>42369</v>
      </c>
      <c r="D285" s="12">
        <v>203.81</v>
      </c>
      <c r="E285" s="12">
        <v>203.81</v>
      </c>
      <c r="F285" s="12">
        <v>6.12</v>
      </c>
      <c r="G285" s="12">
        <v>197.69</v>
      </c>
      <c r="H285" s="22">
        <v>4.08</v>
      </c>
      <c r="I285" s="54" t="s">
        <v>129</v>
      </c>
      <c r="J285" s="54">
        <v>50</v>
      </c>
      <c r="K285" s="74">
        <v>4.08</v>
      </c>
      <c r="L285" s="13"/>
    </row>
    <row r="286" spans="1:12">
      <c r="A286" s="9" t="s">
        <v>196</v>
      </c>
      <c r="B286" s="54" t="s">
        <v>22</v>
      </c>
      <c r="C286" s="79">
        <v>42369</v>
      </c>
      <c r="D286" s="12">
        <v>178.36</v>
      </c>
      <c r="E286" s="12">
        <v>178.36</v>
      </c>
      <c r="F286" s="12">
        <v>5.35</v>
      </c>
      <c r="G286" s="12">
        <v>173.01</v>
      </c>
      <c r="H286" s="22">
        <v>3.57</v>
      </c>
      <c r="I286" s="54" t="s">
        <v>129</v>
      </c>
      <c r="J286" s="54">
        <v>50</v>
      </c>
      <c r="K286" s="74">
        <v>3.57</v>
      </c>
      <c r="L286" s="13"/>
    </row>
    <row r="287" spans="1:12">
      <c r="A287" s="9" t="s">
        <v>196</v>
      </c>
      <c r="B287" s="54" t="s">
        <v>22</v>
      </c>
      <c r="C287" s="79">
        <v>42369</v>
      </c>
      <c r="D287" s="12">
        <v>176.35</v>
      </c>
      <c r="E287" s="12">
        <v>176.35</v>
      </c>
      <c r="F287" s="12">
        <v>5.29</v>
      </c>
      <c r="G287" s="12">
        <v>171.06</v>
      </c>
      <c r="H287" s="22">
        <v>3.53</v>
      </c>
      <c r="I287" s="54" t="s">
        <v>129</v>
      </c>
      <c r="J287" s="54">
        <v>50</v>
      </c>
      <c r="K287" s="74">
        <v>3.53</v>
      </c>
      <c r="L287" s="13"/>
    </row>
    <row r="288" spans="1:12">
      <c r="A288" s="9" t="s">
        <v>196</v>
      </c>
      <c r="B288" s="54" t="s">
        <v>22</v>
      </c>
      <c r="C288" s="79">
        <v>42369</v>
      </c>
      <c r="D288" s="12">
        <v>59.45</v>
      </c>
      <c r="E288" s="12">
        <v>59.45</v>
      </c>
      <c r="F288" s="12">
        <v>1.78</v>
      </c>
      <c r="G288" s="12">
        <v>57.67</v>
      </c>
      <c r="H288" s="22">
        <v>1.19</v>
      </c>
      <c r="I288" s="54" t="s">
        <v>129</v>
      </c>
      <c r="J288" s="54">
        <v>50</v>
      </c>
      <c r="K288" s="74">
        <v>1.19</v>
      </c>
      <c r="L288" s="13"/>
    </row>
    <row r="289" spans="1:12">
      <c r="A289" s="9" t="s">
        <v>181</v>
      </c>
      <c r="B289" s="54" t="s">
        <v>22</v>
      </c>
      <c r="C289" s="79">
        <v>42369</v>
      </c>
      <c r="D289" s="12">
        <v>2897.44</v>
      </c>
      <c r="E289" s="12">
        <v>2897.44</v>
      </c>
      <c r="F289" s="12">
        <v>86.92</v>
      </c>
      <c r="G289" s="12">
        <v>2810.52</v>
      </c>
      <c r="H289" s="22">
        <v>57.95</v>
      </c>
      <c r="I289" s="54" t="s">
        <v>129</v>
      </c>
      <c r="J289" s="54">
        <v>50</v>
      </c>
      <c r="K289" s="74">
        <v>57.95</v>
      </c>
      <c r="L289" s="13"/>
    </row>
    <row r="290" spans="1:12">
      <c r="A290" s="9" t="s">
        <v>152</v>
      </c>
      <c r="B290" s="54" t="s">
        <v>22</v>
      </c>
      <c r="C290" s="79">
        <v>42369</v>
      </c>
      <c r="D290" s="12">
        <v>4839.05</v>
      </c>
      <c r="E290" s="12">
        <v>4839.05</v>
      </c>
      <c r="F290" s="12">
        <v>145.16999999999999</v>
      </c>
      <c r="G290" s="12">
        <v>4693.88</v>
      </c>
      <c r="H290" s="22">
        <v>96.78</v>
      </c>
      <c r="I290" s="54" t="s">
        <v>129</v>
      </c>
      <c r="J290" s="54">
        <v>50</v>
      </c>
      <c r="K290" s="74">
        <v>96.78</v>
      </c>
      <c r="L290" s="13"/>
    </row>
    <row r="291" spans="1:12">
      <c r="A291" s="9" t="s">
        <v>158</v>
      </c>
      <c r="B291" s="54" t="s">
        <v>22</v>
      </c>
      <c r="C291" s="79">
        <v>42369</v>
      </c>
      <c r="D291" s="12">
        <v>5504.28</v>
      </c>
      <c r="E291" s="12">
        <v>5504.28</v>
      </c>
      <c r="F291" s="12">
        <v>165.13</v>
      </c>
      <c r="G291" s="12">
        <v>5339.15</v>
      </c>
      <c r="H291" s="22">
        <v>110.09</v>
      </c>
      <c r="I291" s="54" t="s">
        <v>129</v>
      </c>
      <c r="J291" s="54">
        <v>50</v>
      </c>
      <c r="K291" s="74">
        <v>110.09</v>
      </c>
      <c r="L291" s="13"/>
    </row>
    <row r="292" spans="1:12">
      <c r="A292" s="9" t="s">
        <v>158</v>
      </c>
      <c r="B292" s="54" t="s">
        <v>22</v>
      </c>
      <c r="C292" s="79">
        <v>42369</v>
      </c>
      <c r="D292" s="12">
        <v>5504.29</v>
      </c>
      <c r="E292" s="12">
        <v>5504.29</v>
      </c>
      <c r="F292" s="12">
        <v>165.13</v>
      </c>
      <c r="G292" s="12">
        <v>5339.16</v>
      </c>
      <c r="H292" s="22">
        <v>110.09</v>
      </c>
      <c r="I292" s="54" t="s">
        <v>129</v>
      </c>
      <c r="J292" s="54">
        <v>50</v>
      </c>
      <c r="K292" s="74">
        <v>110.09</v>
      </c>
      <c r="L292" s="13"/>
    </row>
    <row r="293" spans="1:12">
      <c r="A293" s="9" t="s">
        <v>197</v>
      </c>
      <c r="B293" s="54" t="s">
        <v>22</v>
      </c>
      <c r="C293" s="79">
        <v>42369</v>
      </c>
      <c r="D293" s="12">
        <v>95.06</v>
      </c>
      <c r="E293" s="12">
        <v>95.06</v>
      </c>
      <c r="F293" s="12">
        <v>2.85</v>
      </c>
      <c r="G293" s="12">
        <v>92.21</v>
      </c>
      <c r="H293" s="22">
        <v>1.9</v>
      </c>
      <c r="I293" s="54" t="s">
        <v>129</v>
      </c>
      <c r="J293" s="54">
        <v>50</v>
      </c>
      <c r="K293" s="74">
        <v>1.9</v>
      </c>
      <c r="L293" s="13"/>
    </row>
    <row r="294" spans="1:12">
      <c r="A294" s="9" t="s">
        <v>197</v>
      </c>
      <c r="B294" s="54" t="s">
        <v>22</v>
      </c>
      <c r="C294" s="79">
        <v>42369</v>
      </c>
      <c r="D294" s="12">
        <v>184.53</v>
      </c>
      <c r="E294" s="12">
        <v>184.53</v>
      </c>
      <c r="F294" s="12">
        <v>5.54</v>
      </c>
      <c r="G294" s="12">
        <v>178.99</v>
      </c>
      <c r="H294" s="22">
        <v>3.69</v>
      </c>
      <c r="I294" s="54" t="s">
        <v>129</v>
      </c>
      <c r="J294" s="54">
        <v>50</v>
      </c>
      <c r="K294" s="74">
        <v>3.69</v>
      </c>
      <c r="L294" s="13"/>
    </row>
    <row r="295" spans="1:12">
      <c r="A295" s="9" t="s">
        <v>197</v>
      </c>
      <c r="B295" s="54" t="s">
        <v>22</v>
      </c>
      <c r="C295" s="79">
        <v>42369</v>
      </c>
      <c r="D295" s="12">
        <v>256.77999999999997</v>
      </c>
      <c r="E295" s="12">
        <v>256.77999999999997</v>
      </c>
      <c r="F295" s="12">
        <v>7.71</v>
      </c>
      <c r="G295" s="12">
        <v>249.07</v>
      </c>
      <c r="H295" s="22">
        <v>5.14</v>
      </c>
      <c r="I295" s="54" t="s">
        <v>129</v>
      </c>
      <c r="J295" s="54">
        <v>50</v>
      </c>
      <c r="K295" s="74">
        <v>5.14</v>
      </c>
      <c r="L295" s="13"/>
    </row>
    <row r="296" spans="1:12">
      <c r="A296" s="9" t="s">
        <v>198</v>
      </c>
      <c r="B296" s="54" t="s">
        <v>22</v>
      </c>
      <c r="C296" s="79">
        <v>42369</v>
      </c>
      <c r="D296" s="12">
        <v>6798.46</v>
      </c>
      <c r="E296" s="12">
        <v>6798.46</v>
      </c>
      <c r="F296" s="12">
        <v>203.95</v>
      </c>
      <c r="G296" s="12">
        <v>6594.51</v>
      </c>
      <c r="H296" s="22">
        <v>135.97</v>
      </c>
      <c r="I296" s="54" t="s">
        <v>129</v>
      </c>
      <c r="J296" s="54">
        <v>50</v>
      </c>
      <c r="K296" s="74">
        <v>135.97</v>
      </c>
      <c r="L296" s="13"/>
    </row>
    <row r="297" spans="1:12">
      <c r="A297" s="9" t="s">
        <v>180</v>
      </c>
      <c r="B297" s="54" t="s">
        <v>22</v>
      </c>
      <c r="C297" s="79">
        <v>42369</v>
      </c>
      <c r="D297" s="12">
        <v>1676.06</v>
      </c>
      <c r="E297" s="12">
        <v>1676.06</v>
      </c>
      <c r="F297" s="12">
        <v>50.28</v>
      </c>
      <c r="G297" s="12">
        <v>1625.78</v>
      </c>
      <c r="H297" s="22">
        <v>33.520000000000003</v>
      </c>
      <c r="I297" s="54" t="s">
        <v>129</v>
      </c>
      <c r="J297" s="54">
        <v>50</v>
      </c>
      <c r="K297" s="74">
        <v>33.520000000000003</v>
      </c>
      <c r="L297" s="13"/>
    </row>
    <row r="298" spans="1:12">
      <c r="A298" s="9" t="s">
        <v>152</v>
      </c>
      <c r="B298" s="54" t="s">
        <v>22</v>
      </c>
      <c r="C298" s="79">
        <v>42369</v>
      </c>
      <c r="D298" s="12">
        <v>4867.8900000000003</v>
      </c>
      <c r="E298" s="12">
        <v>4867.8900000000003</v>
      </c>
      <c r="F298" s="12">
        <v>146.04</v>
      </c>
      <c r="G298" s="12">
        <v>4721.8500000000004</v>
      </c>
      <c r="H298" s="22">
        <v>97.36</v>
      </c>
      <c r="I298" s="54" t="s">
        <v>129</v>
      </c>
      <c r="J298" s="54">
        <v>50</v>
      </c>
      <c r="K298" s="74">
        <v>97.36</v>
      </c>
      <c r="L298" s="13"/>
    </row>
    <row r="299" spans="1:12">
      <c r="A299" s="9" t="s">
        <v>149</v>
      </c>
      <c r="B299" s="54" t="s">
        <v>22</v>
      </c>
      <c r="C299" s="79">
        <v>42369</v>
      </c>
      <c r="D299" s="12">
        <v>2142.25</v>
      </c>
      <c r="E299" s="12">
        <v>2142.25</v>
      </c>
      <c r="F299" s="12">
        <v>64.27</v>
      </c>
      <c r="G299" s="12">
        <v>2077.98</v>
      </c>
      <c r="H299" s="22">
        <v>42.85</v>
      </c>
      <c r="I299" s="54" t="s">
        <v>129</v>
      </c>
      <c r="J299" s="54">
        <v>50</v>
      </c>
      <c r="K299" s="74">
        <v>42.85</v>
      </c>
      <c r="L299" s="13"/>
    </row>
    <row r="300" spans="1:12">
      <c r="A300" s="9" t="s">
        <v>149</v>
      </c>
      <c r="B300" s="54" t="s">
        <v>22</v>
      </c>
      <c r="C300" s="79">
        <v>42369</v>
      </c>
      <c r="D300" s="12">
        <v>2142.25</v>
      </c>
      <c r="E300" s="12">
        <v>2142.25</v>
      </c>
      <c r="F300" s="12">
        <v>64.27</v>
      </c>
      <c r="G300" s="12">
        <v>2077.98</v>
      </c>
      <c r="H300" s="22">
        <v>42.85</v>
      </c>
      <c r="I300" s="54" t="s">
        <v>129</v>
      </c>
      <c r="J300" s="54">
        <v>50</v>
      </c>
      <c r="K300" s="74">
        <v>42.85</v>
      </c>
      <c r="L300" s="13"/>
    </row>
    <row r="301" spans="1:12">
      <c r="A301" s="9" t="s">
        <v>199</v>
      </c>
      <c r="B301" s="54" t="s">
        <v>22</v>
      </c>
      <c r="C301" s="79">
        <v>42369</v>
      </c>
      <c r="D301" s="12">
        <v>5088.96</v>
      </c>
      <c r="E301" s="12">
        <v>5088.96</v>
      </c>
      <c r="F301" s="12">
        <v>152.66999999999999</v>
      </c>
      <c r="G301" s="12">
        <v>4936.29</v>
      </c>
      <c r="H301" s="22">
        <v>101.78</v>
      </c>
      <c r="I301" s="54" t="s">
        <v>129</v>
      </c>
      <c r="J301" s="54">
        <v>50</v>
      </c>
      <c r="K301" s="74">
        <v>101.78</v>
      </c>
      <c r="L301" s="13"/>
    </row>
    <row r="302" spans="1:12">
      <c r="A302" s="9" t="s">
        <v>199</v>
      </c>
      <c r="B302" s="54" t="s">
        <v>22</v>
      </c>
      <c r="C302" s="79">
        <v>42369</v>
      </c>
      <c r="D302" s="12">
        <v>184.53</v>
      </c>
      <c r="E302" s="12">
        <v>184.53</v>
      </c>
      <c r="F302" s="12">
        <v>5.54</v>
      </c>
      <c r="G302" s="12">
        <v>178.99</v>
      </c>
      <c r="H302" s="22">
        <v>3.69</v>
      </c>
      <c r="I302" s="54" t="s">
        <v>129</v>
      </c>
      <c r="J302" s="54">
        <v>50</v>
      </c>
      <c r="K302" s="74">
        <v>3.69</v>
      </c>
      <c r="L302" s="13"/>
    </row>
    <row r="303" spans="1:12">
      <c r="A303" s="9" t="s">
        <v>199</v>
      </c>
      <c r="B303" s="54" t="s">
        <v>22</v>
      </c>
      <c r="C303" s="79">
        <v>42369</v>
      </c>
      <c r="D303" s="12">
        <v>794.01</v>
      </c>
      <c r="E303" s="12">
        <v>794.01</v>
      </c>
      <c r="F303" s="12">
        <v>23.82</v>
      </c>
      <c r="G303" s="12">
        <v>770.19</v>
      </c>
      <c r="H303" s="22">
        <v>15.88</v>
      </c>
      <c r="I303" s="54" t="s">
        <v>129</v>
      </c>
      <c r="J303" s="54">
        <v>50</v>
      </c>
      <c r="K303" s="74">
        <v>15.88</v>
      </c>
      <c r="L303" s="13"/>
    </row>
    <row r="304" spans="1:12">
      <c r="A304" s="9" t="s">
        <v>200</v>
      </c>
      <c r="B304" s="54" t="s">
        <v>22</v>
      </c>
      <c r="C304" s="79">
        <v>42369</v>
      </c>
      <c r="D304" s="12">
        <v>1924.69</v>
      </c>
      <c r="E304" s="12">
        <v>1924.69</v>
      </c>
      <c r="F304" s="12">
        <v>57.74</v>
      </c>
      <c r="G304" s="12">
        <v>1866.95</v>
      </c>
      <c r="H304" s="22">
        <v>38.49</v>
      </c>
      <c r="I304" s="54" t="s">
        <v>129</v>
      </c>
      <c r="J304" s="54">
        <v>50</v>
      </c>
      <c r="K304" s="74">
        <v>38.49</v>
      </c>
      <c r="L304" s="13"/>
    </row>
    <row r="305" spans="1:12">
      <c r="A305" s="9" t="s">
        <v>200</v>
      </c>
      <c r="B305" s="54" t="s">
        <v>22</v>
      </c>
      <c r="C305" s="79">
        <v>42369</v>
      </c>
      <c r="D305" s="12">
        <v>726.27</v>
      </c>
      <c r="E305" s="12">
        <v>726.27</v>
      </c>
      <c r="F305" s="12">
        <v>21.79</v>
      </c>
      <c r="G305" s="12">
        <v>704.48</v>
      </c>
      <c r="H305" s="22">
        <v>14.53</v>
      </c>
      <c r="I305" s="54" t="s">
        <v>129</v>
      </c>
      <c r="J305" s="54">
        <v>50</v>
      </c>
      <c r="K305" s="74">
        <v>14.53</v>
      </c>
      <c r="L305" s="13"/>
    </row>
    <row r="306" spans="1:12">
      <c r="A306" s="9" t="s">
        <v>200</v>
      </c>
      <c r="B306" s="54" t="s">
        <v>22</v>
      </c>
      <c r="C306" s="79">
        <v>42369</v>
      </c>
      <c r="D306" s="12">
        <v>33.799999999999997</v>
      </c>
      <c r="E306" s="12">
        <v>33.799999999999997</v>
      </c>
      <c r="F306" s="12">
        <v>1.02</v>
      </c>
      <c r="G306" s="12">
        <v>32.78</v>
      </c>
      <c r="H306" s="22">
        <v>0.68</v>
      </c>
      <c r="I306" s="54" t="s">
        <v>129</v>
      </c>
      <c r="J306" s="54">
        <v>50</v>
      </c>
      <c r="K306" s="74">
        <v>0.68</v>
      </c>
      <c r="L306" s="13"/>
    </row>
    <row r="307" spans="1:12">
      <c r="A307" s="9" t="s">
        <v>201</v>
      </c>
      <c r="B307" s="54" t="s">
        <v>22</v>
      </c>
      <c r="C307" s="79">
        <v>42369</v>
      </c>
      <c r="D307" s="12">
        <v>59.45</v>
      </c>
      <c r="E307" s="12">
        <v>59.45</v>
      </c>
      <c r="F307" s="12">
        <v>1.78</v>
      </c>
      <c r="G307" s="12">
        <v>57.67</v>
      </c>
      <c r="H307" s="22">
        <v>1.19</v>
      </c>
      <c r="I307" s="54" t="s">
        <v>129</v>
      </c>
      <c r="J307" s="54">
        <v>50</v>
      </c>
      <c r="K307" s="74">
        <v>1.19</v>
      </c>
      <c r="L307" s="13"/>
    </row>
    <row r="308" spans="1:12">
      <c r="A308" s="9" t="s">
        <v>201</v>
      </c>
      <c r="B308" s="54" t="s">
        <v>22</v>
      </c>
      <c r="C308" s="79">
        <v>42369</v>
      </c>
      <c r="D308" s="12">
        <v>0</v>
      </c>
      <c r="E308" s="12">
        <v>0</v>
      </c>
      <c r="F308" s="12">
        <v>0</v>
      </c>
      <c r="G308" s="12">
        <v>0</v>
      </c>
      <c r="H308" s="22">
        <v>0</v>
      </c>
      <c r="I308" s="54" t="s">
        <v>129</v>
      </c>
      <c r="J308" s="54">
        <v>50</v>
      </c>
      <c r="K308" s="74">
        <v>0</v>
      </c>
      <c r="L308" s="13"/>
    </row>
    <row r="309" spans="1:12">
      <c r="A309" s="9" t="s">
        <v>201</v>
      </c>
      <c r="B309" s="54" t="s">
        <v>22</v>
      </c>
      <c r="C309" s="79">
        <v>42369</v>
      </c>
      <c r="D309" s="12">
        <v>87.17</v>
      </c>
      <c r="E309" s="12">
        <v>87.17</v>
      </c>
      <c r="F309" s="12">
        <v>2.61</v>
      </c>
      <c r="G309" s="12">
        <v>84.56</v>
      </c>
      <c r="H309" s="22">
        <v>1.74</v>
      </c>
      <c r="I309" s="54" t="s">
        <v>129</v>
      </c>
      <c r="J309" s="54">
        <v>50</v>
      </c>
      <c r="K309" s="74">
        <v>1.74</v>
      </c>
      <c r="L309" s="13"/>
    </row>
    <row r="310" spans="1:12">
      <c r="A310" s="9" t="s">
        <v>201</v>
      </c>
      <c r="B310" s="54" t="s">
        <v>22</v>
      </c>
      <c r="C310" s="79">
        <v>42369</v>
      </c>
      <c r="D310" s="12">
        <v>15372.42</v>
      </c>
      <c r="E310" s="12">
        <v>15372.42</v>
      </c>
      <c r="F310" s="12">
        <v>461.17</v>
      </c>
      <c r="G310" s="12">
        <v>14911.25</v>
      </c>
      <c r="H310" s="22">
        <v>307.45</v>
      </c>
      <c r="I310" s="54" t="s">
        <v>129</v>
      </c>
      <c r="J310" s="54">
        <v>50</v>
      </c>
      <c r="K310" s="74">
        <v>307.45</v>
      </c>
      <c r="L310" s="13"/>
    </row>
    <row r="311" spans="1:12">
      <c r="A311" s="9" t="s">
        <v>201</v>
      </c>
      <c r="B311" s="54" t="s">
        <v>22</v>
      </c>
      <c r="C311" s="79">
        <v>42369</v>
      </c>
      <c r="D311" s="12">
        <v>485.56</v>
      </c>
      <c r="E311" s="12">
        <v>485.56</v>
      </c>
      <c r="F311" s="12">
        <v>14.57</v>
      </c>
      <c r="G311" s="12">
        <v>470.99</v>
      </c>
      <c r="H311" s="22">
        <v>9.7100000000000009</v>
      </c>
      <c r="I311" s="54" t="s">
        <v>129</v>
      </c>
      <c r="J311" s="54">
        <v>50</v>
      </c>
      <c r="K311" s="74">
        <v>9.7100000000000009</v>
      </c>
      <c r="L311" s="13"/>
    </row>
    <row r="312" spans="1:12">
      <c r="A312" s="9" t="s">
        <v>201</v>
      </c>
      <c r="B312" s="54" t="s">
        <v>22</v>
      </c>
      <c r="C312" s="79">
        <v>42369</v>
      </c>
      <c r="D312" s="12">
        <v>73.319999999999993</v>
      </c>
      <c r="E312" s="12">
        <v>73.319999999999993</v>
      </c>
      <c r="F312" s="12">
        <v>2.2000000000000002</v>
      </c>
      <c r="G312" s="12">
        <v>71.12</v>
      </c>
      <c r="H312" s="22">
        <v>1.47</v>
      </c>
      <c r="I312" s="54" t="s">
        <v>129</v>
      </c>
      <c r="J312" s="54">
        <v>50</v>
      </c>
      <c r="K312" s="74">
        <v>1.47</v>
      </c>
      <c r="L312" s="13"/>
    </row>
    <row r="313" spans="1:12">
      <c r="A313" s="9" t="s">
        <v>202</v>
      </c>
      <c r="B313" s="54" t="s">
        <v>22</v>
      </c>
      <c r="C313" s="79">
        <v>42369</v>
      </c>
      <c r="D313" s="12">
        <v>369.04</v>
      </c>
      <c r="E313" s="12">
        <v>369.04</v>
      </c>
      <c r="F313" s="12">
        <v>11.07</v>
      </c>
      <c r="G313" s="12">
        <v>357.97</v>
      </c>
      <c r="H313" s="22">
        <v>7.38</v>
      </c>
      <c r="I313" s="54" t="s">
        <v>129</v>
      </c>
      <c r="J313" s="54">
        <v>50</v>
      </c>
      <c r="K313" s="74">
        <v>7.38</v>
      </c>
      <c r="L313" s="13"/>
    </row>
    <row r="314" spans="1:12">
      <c r="A314" s="9" t="s">
        <v>203</v>
      </c>
      <c r="B314" s="54" t="s">
        <v>22</v>
      </c>
      <c r="C314" s="79">
        <v>42369</v>
      </c>
      <c r="D314" s="12">
        <v>1260</v>
      </c>
      <c r="E314" s="12">
        <v>1260</v>
      </c>
      <c r="F314" s="12">
        <v>37.799999999999997</v>
      </c>
      <c r="G314" s="12">
        <v>1222.2</v>
      </c>
      <c r="H314" s="22">
        <v>25.2</v>
      </c>
      <c r="I314" s="54" t="s">
        <v>129</v>
      </c>
      <c r="J314" s="54">
        <v>50</v>
      </c>
      <c r="K314" s="74">
        <v>25.2</v>
      </c>
      <c r="L314" s="13"/>
    </row>
    <row r="315" spans="1:12">
      <c r="A315" s="9" t="s">
        <v>204</v>
      </c>
      <c r="B315" s="54" t="s">
        <v>22</v>
      </c>
      <c r="C315" s="79">
        <v>42369</v>
      </c>
      <c r="D315" s="12">
        <v>704.73</v>
      </c>
      <c r="E315" s="12">
        <v>704.73</v>
      </c>
      <c r="F315" s="12">
        <v>21.14</v>
      </c>
      <c r="G315" s="12">
        <v>683.59</v>
      </c>
      <c r="H315" s="22">
        <v>14.09</v>
      </c>
      <c r="I315" s="54" t="s">
        <v>129</v>
      </c>
      <c r="J315" s="54">
        <v>50</v>
      </c>
      <c r="K315" s="74">
        <v>14.09</v>
      </c>
      <c r="L315" s="13"/>
    </row>
    <row r="316" spans="1:12">
      <c r="A316" s="9" t="s">
        <v>204</v>
      </c>
      <c r="B316" s="54" t="s">
        <v>22</v>
      </c>
      <c r="C316" s="79">
        <v>42369</v>
      </c>
      <c r="D316" s="12">
        <v>995.53</v>
      </c>
      <c r="E316" s="12">
        <v>995.53</v>
      </c>
      <c r="F316" s="12">
        <v>29.87</v>
      </c>
      <c r="G316" s="12">
        <v>965.66</v>
      </c>
      <c r="H316" s="22">
        <v>19.91</v>
      </c>
      <c r="I316" s="54" t="s">
        <v>129</v>
      </c>
      <c r="J316" s="54">
        <v>50</v>
      </c>
      <c r="K316" s="74">
        <v>19.91</v>
      </c>
      <c r="L316" s="13"/>
    </row>
    <row r="317" spans="1:12">
      <c r="A317" s="9" t="s">
        <v>205</v>
      </c>
      <c r="B317" s="54" t="s">
        <v>22</v>
      </c>
      <c r="C317" s="79">
        <v>42369</v>
      </c>
      <c r="D317" s="12">
        <v>849.75</v>
      </c>
      <c r="E317" s="12">
        <v>849.75</v>
      </c>
      <c r="F317" s="12">
        <v>25.5</v>
      </c>
      <c r="G317" s="12">
        <v>824.25</v>
      </c>
      <c r="H317" s="22">
        <v>17</v>
      </c>
      <c r="I317" s="54" t="s">
        <v>129</v>
      </c>
      <c r="J317" s="54">
        <v>50</v>
      </c>
      <c r="K317" s="74">
        <v>17</v>
      </c>
      <c r="L317" s="13"/>
    </row>
    <row r="318" spans="1:12">
      <c r="A318" s="9" t="s">
        <v>205</v>
      </c>
      <c r="B318" s="54" t="s">
        <v>22</v>
      </c>
      <c r="C318" s="79">
        <v>42369</v>
      </c>
      <c r="D318" s="12">
        <v>400</v>
      </c>
      <c r="E318" s="12">
        <v>400</v>
      </c>
      <c r="F318" s="12">
        <v>12</v>
      </c>
      <c r="G318" s="12">
        <v>388</v>
      </c>
      <c r="H318" s="22">
        <v>8</v>
      </c>
      <c r="I318" s="54" t="s">
        <v>129</v>
      </c>
      <c r="J318" s="54">
        <v>50</v>
      </c>
      <c r="K318" s="74">
        <v>8</v>
      </c>
      <c r="L318" s="13"/>
    </row>
    <row r="319" spans="1:12">
      <c r="A319" s="9" t="s">
        <v>205</v>
      </c>
      <c r="B319" s="54" t="s">
        <v>22</v>
      </c>
      <c r="C319" s="79">
        <v>42369</v>
      </c>
      <c r="D319" s="12">
        <v>4635.84</v>
      </c>
      <c r="E319" s="12">
        <v>4635.84</v>
      </c>
      <c r="F319" s="12">
        <v>139.08000000000001</v>
      </c>
      <c r="G319" s="12">
        <v>4496.76</v>
      </c>
      <c r="H319" s="22">
        <v>92.72</v>
      </c>
      <c r="I319" s="54" t="s">
        <v>129</v>
      </c>
      <c r="J319" s="54">
        <v>50</v>
      </c>
      <c r="K319" s="74">
        <v>92.72</v>
      </c>
      <c r="L319" s="13"/>
    </row>
    <row r="320" spans="1:12">
      <c r="A320" s="9" t="s">
        <v>206</v>
      </c>
      <c r="B320" s="54" t="s">
        <v>22</v>
      </c>
      <c r="C320" s="79">
        <v>42369</v>
      </c>
      <c r="D320" s="12">
        <v>6.68</v>
      </c>
      <c r="E320" s="12">
        <v>6.68</v>
      </c>
      <c r="F320" s="12">
        <v>0.2</v>
      </c>
      <c r="G320" s="12">
        <v>6.48</v>
      </c>
      <c r="H320" s="22">
        <v>0.13</v>
      </c>
      <c r="I320" s="54" t="s">
        <v>129</v>
      </c>
      <c r="J320" s="54">
        <v>50</v>
      </c>
      <c r="K320" s="74">
        <v>0.13</v>
      </c>
      <c r="L320" s="13"/>
    </row>
    <row r="321" spans="1:12">
      <c r="A321" s="9" t="s">
        <v>206</v>
      </c>
      <c r="B321" s="54" t="s">
        <v>22</v>
      </c>
      <c r="C321" s="79">
        <v>42369</v>
      </c>
      <c r="D321" s="12">
        <v>281.55</v>
      </c>
      <c r="E321" s="12">
        <v>281.55</v>
      </c>
      <c r="F321" s="12">
        <v>8.4499999999999993</v>
      </c>
      <c r="G321" s="12">
        <v>273.10000000000002</v>
      </c>
      <c r="H321" s="22">
        <v>5.63</v>
      </c>
      <c r="I321" s="54" t="s">
        <v>129</v>
      </c>
      <c r="J321" s="54">
        <v>50</v>
      </c>
      <c r="K321" s="74">
        <v>5.63</v>
      </c>
      <c r="L321" s="13"/>
    </row>
    <row r="322" spans="1:12">
      <c r="A322" s="9" t="s">
        <v>207</v>
      </c>
      <c r="B322" s="54" t="s">
        <v>22</v>
      </c>
      <c r="C322" s="79">
        <v>42369</v>
      </c>
      <c r="D322" s="12">
        <v>12.36</v>
      </c>
      <c r="E322" s="12">
        <v>12.36</v>
      </c>
      <c r="F322" s="12">
        <v>0.37</v>
      </c>
      <c r="G322" s="12">
        <v>11.99</v>
      </c>
      <c r="H322" s="22">
        <v>0.25</v>
      </c>
      <c r="I322" s="54" t="s">
        <v>129</v>
      </c>
      <c r="J322" s="54">
        <v>50</v>
      </c>
      <c r="K322" s="74">
        <v>0.25</v>
      </c>
      <c r="L322" s="13"/>
    </row>
    <row r="323" spans="1:12">
      <c r="A323" s="9" t="s">
        <v>207</v>
      </c>
      <c r="B323" s="54" t="s">
        <v>22</v>
      </c>
      <c r="C323" s="79">
        <v>42369</v>
      </c>
      <c r="D323" s="12">
        <v>369.04</v>
      </c>
      <c r="E323" s="12">
        <v>369.04</v>
      </c>
      <c r="F323" s="12">
        <v>11.07</v>
      </c>
      <c r="G323" s="12">
        <v>357.97</v>
      </c>
      <c r="H323" s="22">
        <v>7.38</v>
      </c>
      <c r="I323" s="54" t="s">
        <v>129</v>
      </c>
      <c r="J323" s="54">
        <v>50</v>
      </c>
      <c r="K323" s="74">
        <v>7.38</v>
      </c>
      <c r="L323" s="13"/>
    </row>
    <row r="324" spans="1:12">
      <c r="A324" s="9" t="s">
        <v>208</v>
      </c>
      <c r="B324" s="54" t="s">
        <v>22</v>
      </c>
      <c r="C324" s="79">
        <v>42369</v>
      </c>
      <c r="D324" s="12">
        <v>6.67</v>
      </c>
      <c r="E324" s="12">
        <v>6.67</v>
      </c>
      <c r="F324" s="12">
        <v>0.2</v>
      </c>
      <c r="G324" s="12">
        <v>6.47</v>
      </c>
      <c r="H324" s="22">
        <v>0.13</v>
      </c>
      <c r="I324" s="54" t="s">
        <v>129</v>
      </c>
      <c r="J324" s="54">
        <v>50</v>
      </c>
      <c r="K324" s="74">
        <v>0.13</v>
      </c>
      <c r="L324" s="13"/>
    </row>
    <row r="325" spans="1:12">
      <c r="A325" s="9" t="s">
        <v>208</v>
      </c>
      <c r="B325" s="54" t="s">
        <v>22</v>
      </c>
      <c r="C325" s="79">
        <v>42369</v>
      </c>
      <c r="D325" s="12">
        <v>258.97000000000003</v>
      </c>
      <c r="E325" s="12">
        <v>258.97000000000003</v>
      </c>
      <c r="F325" s="12">
        <v>7.77</v>
      </c>
      <c r="G325" s="12">
        <v>251.2</v>
      </c>
      <c r="H325" s="22">
        <v>5.18</v>
      </c>
      <c r="I325" s="54" t="s">
        <v>129</v>
      </c>
      <c r="J325" s="54">
        <v>50</v>
      </c>
      <c r="K325" s="74">
        <v>5.18</v>
      </c>
      <c r="L325" s="13"/>
    </row>
    <row r="326" spans="1:12">
      <c r="A326" s="9" t="s">
        <v>209</v>
      </c>
      <c r="B326" s="54" t="s">
        <v>22</v>
      </c>
      <c r="C326" s="79">
        <v>42369</v>
      </c>
      <c r="D326" s="12">
        <v>6.68</v>
      </c>
      <c r="E326" s="12">
        <v>6.68</v>
      </c>
      <c r="F326" s="12">
        <v>0.2</v>
      </c>
      <c r="G326" s="12">
        <v>6.48</v>
      </c>
      <c r="H326" s="22">
        <v>0.13</v>
      </c>
      <c r="I326" s="54" t="s">
        <v>129</v>
      </c>
      <c r="J326" s="54">
        <v>50</v>
      </c>
      <c r="K326" s="74">
        <v>0.13</v>
      </c>
      <c r="L326" s="13"/>
    </row>
    <row r="327" spans="1:12">
      <c r="A327" s="9" t="s">
        <v>209</v>
      </c>
      <c r="B327" s="54" t="s">
        <v>22</v>
      </c>
      <c r="C327" s="79">
        <v>42369</v>
      </c>
      <c r="D327" s="12">
        <v>281.55</v>
      </c>
      <c r="E327" s="12">
        <v>281.55</v>
      </c>
      <c r="F327" s="12">
        <v>8.4499999999999993</v>
      </c>
      <c r="G327" s="12">
        <v>273.10000000000002</v>
      </c>
      <c r="H327" s="22">
        <v>5.63</v>
      </c>
      <c r="I327" s="54" t="s">
        <v>129</v>
      </c>
      <c r="J327" s="54">
        <v>50</v>
      </c>
      <c r="K327" s="74">
        <v>5.63</v>
      </c>
      <c r="L327" s="13"/>
    </row>
    <row r="328" spans="1:12">
      <c r="A328" s="9" t="s">
        <v>210</v>
      </c>
      <c r="B328" s="54" t="s">
        <v>22</v>
      </c>
      <c r="C328" s="79">
        <v>42369</v>
      </c>
      <c r="D328" s="12">
        <v>6.27</v>
      </c>
      <c r="E328" s="12">
        <v>6.27</v>
      </c>
      <c r="F328" s="12">
        <v>0.19</v>
      </c>
      <c r="G328" s="12">
        <v>6.08</v>
      </c>
      <c r="H328" s="22">
        <v>0.13</v>
      </c>
      <c r="I328" s="54" t="s">
        <v>129</v>
      </c>
      <c r="J328" s="54">
        <v>50</v>
      </c>
      <c r="K328" s="74">
        <v>0.13</v>
      </c>
      <c r="L328" s="13"/>
    </row>
    <row r="329" spans="1:12">
      <c r="A329" s="9" t="s">
        <v>210</v>
      </c>
      <c r="B329" s="54" t="s">
        <v>22</v>
      </c>
      <c r="C329" s="79">
        <v>42369</v>
      </c>
      <c r="D329" s="12">
        <v>184.53</v>
      </c>
      <c r="E329" s="12">
        <v>184.53</v>
      </c>
      <c r="F329" s="12">
        <v>5.54</v>
      </c>
      <c r="G329" s="12">
        <v>178.99</v>
      </c>
      <c r="H329" s="22">
        <v>3.69</v>
      </c>
      <c r="I329" s="54" t="s">
        <v>129</v>
      </c>
      <c r="J329" s="54">
        <v>50</v>
      </c>
      <c r="K329" s="74">
        <v>3.69</v>
      </c>
      <c r="L329" s="13"/>
    </row>
    <row r="330" spans="1:12">
      <c r="A330" s="9" t="s">
        <v>210</v>
      </c>
      <c r="B330" s="54" t="s">
        <v>22</v>
      </c>
      <c r="C330" s="79">
        <v>42369</v>
      </c>
      <c r="D330" s="12">
        <v>116.9</v>
      </c>
      <c r="E330" s="12">
        <v>116.9</v>
      </c>
      <c r="F330" s="12">
        <v>3.51</v>
      </c>
      <c r="G330" s="12">
        <v>113.39</v>
      </c>
      <c r="H330" s="22">
        <v>2.34</v>
      </c>
      <c r="I330" s="54" t="s">
        <v>129</v>
      </c>
      <c r="J330" s="54">
        <v>50</v>
      </c>
      <c r="K330" s="74">
        <v>2.34</v>
      </c>
      <c r="L330" s="13"/>
    </row>
    <row r="331" spans="1:12">
      <c r="A331" s="9" t="s">
        <v>152</v>
      </c>
      <c r="B331" s="54" t="s">
        <v>22</v>
      </c>
      <c r="C331" s="79">
        <v>42369</v>
      </c>
      <c r="D331" s="12">
        <v>6622.52</v>
      </c>
      <c r="E331" s="12">
        <v>6622.52</v>
      </c>
      <c r="F331" s="12">
        <v>198.68</v>
      </c>
      <c r="G331" s="12">
        <v>6423.84</v>
      </c>
      <c r="H331" s="22">
        <v>132.44999999999999</v>
      </c>
      <c r="I331" s="54" t="s">
        <v>129</v>
      </c>
      <c r="J331" s="54">
        <v>50</v>
      </c>
      <c r="K331" s="74">
        <v>132.44999999999999</v>
      </c>
      <c r="L331" s="13"/>
    </row>
    <row r="332" spans="1:12">
      <c r="A332" s="9" t="s">
        <v>211</v>
      </c>
      <c r="B332" s="54" t="s">
        <v>22</v>
      </c>
      <c r="C332" s="79">
        <v>42369</v>
      </c>
      <c r="D332" s="12">
        <v>11.12</v>
      </c>
      <c r="E332" s="12">
        <v>11.12</v>
      </c>
      <c r="F332" s="12">
        <v>0.33</v>
      </c>
      <c r="G332" s="12">
        <v>10.79</v>
      </c>
      <c r="H332" s="22">
        <v>0.22</v>
      </c>
      <c r="I332" s="54" t="s">
        <v>129</v>
      </c>
      <c r="J332" s="54">
        <v>50</v>
      </c>
      <c r="K332" s="74">
        <v>0.22</v>
      </c>
      <c r="L332" s="13"/>
    </row>
    <row r="333" spans="1:12">
      <c r="A333" s="9" t="s">
        <v>211</v>
      </c>
      <c r="B333" s="54" t="s">
        <v>22</v>
      </c>
      <c r="C333" s="79">
        <v>42369</v>
      </c>
      <c r="D333" s="12">
        <v>29.73</v>
      </c>
      <c r="E333" s="12">
        <v>29.73</v>
      </c>
      <c r="F333" s="12">
        <v>0.89</v>
      </c>
      <c r="G333" s="12">
        <v>28.84</v>
      </c>
      <c r="H333" s="22">
        <v>0.59</v>
      </c>
      <c r="I333" s="54" t="s">
        <v>129</v>
      </c>
      <c r="J333" s="54">
        <v>50</v>
      </c>
      <c r="K333" s="74">
        <v>0.59</v>
      </c>
      <c r="L333" s="13"/>
    </row>
    <row r="334" spans="1:12">
      <c r="A334" s="9" t="s">
        <v>211</v>
      </c>
      <c r="B334" s="54" t="s">
        <v>22</v>
      </c>
      <c r="C334" s="79">
        <v>42369</v>
      </c>
      <c r="D334" s="12">
        <v>184.53</v>
      </c>
      <c r="E334" s="12">
        <v>184.53</v>
      </c>
      <c r="F334" s="12">
        <v>5.54</v>
      </c>
      <c r="G334" s="12">
        <v>178.99</v>
      </c>
      <c r="H334" s="22">
        <v>3.69</v>
      </c>
      <c r="I334" s="54" t="s">
        <v>129</v>
      </c>
      <c r="J334" s="54">
        <v>50</v>
      </c>
      <c r="K334" s="74">
        <v>3.69</v>
      </c>
      <c r="L334" s="13"/>
    </row>
    <row r="335" spans="1:12">
      <c r="A335" s="9" t="s">
        <v>212</v>
      </c>
      <c r="B335" s="54" t="s">
        <v>22</v>
      </c>
      <c r="C335" s="79">
        <v>42369</v>
      </c>
      <c r="D335" s="12">
        <v>2291.06</v>
      </c>
      <c r="E335" s="12">
        <v>2291.06</v>
      </c>
      <c r="F335" s="12">
        <v>68.73</v>
      </c>
      <c r="G335" s="12">
        <v>2222.33</v>
      </c>
      <c r="H335" s="22">
        <v>45.82</v>
      </c>
      <c r="I335" s="54" t="s">
        <v>129</v>
      </c>
      <c r="J335" s="54">
        <v>50</v>
      </c>
      <c r="K335" s="74">
        <v>45.82</v>
      </c>
      <c r="L335" s="13"/>
    </row>
    <row r="336" spans="1:12">
      <c r="A336" s="9" t="s">
        <v>212</v>
      </c>
      <c r="B336" s="54" t="s">
        <v>22</v>
      </c>
      <c r="C336" s="79">
        <v>42369</v>
      </c>
      <c r="D336" s="12">
        <v>6504.26</v>
      </c>
      <c r="E336" s="12">
        <v>6504.26</v>
      </c>
      <c r="F336" s="12">
        <v>195.13</v>
      </c>
      <c r="G336" s="12">
        <v>6309.13</v>
      </c>
      <c r="H336" s="22">
        <v>130.09</v>
      </c>
      <c r="I336" s="54" t="s">
        <v>129</v>
      </c>
      <c r="J336" s="54">
        <v>50</v>
      </c>
      <c r="K336" s="74">
        <v>130.09</v>
      </c>
      <c r="L336" s="13"/>
    </row>
    <row r="337" spans="1:12">
      <c r="A337" s="9" t="s">
        <v>212</v>
      </c>
      <c r="B337" s="54" t="s">
        <v>22</v>
      </c>
      <c r="C337" s="79">
        <v>42369</v>
      </c>
      <c r="D337" s="12">
        <v>2363.29</v>
      </c>
      <c r="E337" s="12">
        <v>2363.29</v>
      </c>
      <c r="F337" s="12">
        <v>70.900000000000006</v>
      </c>
      <c r="G337" s="12">
        <v>2292.39</v>
      </c>
      <c r="H337" s="22">
        <v>47.27</v>
      </c>
      <c r="I337" s="54" t="s">
        <v>129</v>
      </c>
      <c r="J337" s="54">
        <v>50</v>
      </c>
      <c r="K337" s="74">
        <v>47.27</v>
      </c>
      <c r="L337" s="13"/>
    </row>
    <row r="338" spans="1:12">
      <c r="A338" s="9" t="s">
        <v>212</v>
      </c>
      <c r="B338" s="54" t="s">
        <v>22</v>
      </c>
      <c r="C338" s="79">
        <v>42369</v>
      </c>
      <c r="D338" s="12">
        <v>100.6</v>
      </c>
      <c r="E338" s="12">
        <v>100.6</v>
      </c>
      <c r="F338" s="12">
        <v>3.02</v>
      </c>
      <c r="G338" s="12">
        <v>97.58</v>
      </c>
      <c r="H338" s="22">
        <v>2.0099999999999998</v>
      </c>
      <c r="I338" s="54" t="s">
        <v>129</v>
      </c>
      <c r="J338" s="54">
        <v>50</v>
      </c>
      <c r="K338" s="74">
        <v>2.0099999999999998</v>
      </c>
      <c r="L338" s="13"/>
    </row>
    <row r="339" spans="1:12">
      <c r="A339" s="9" t="s">
        <v>152</v>
      </c>
      <c r="B339" s="54" t="s">
        <v>22</v>
      </c>
      <c r="C339" s="79">
        <v>42369</v>
      </c>
      <c r="D339" s="12">
        <v>1787.61</v>
      </c>
      <c r="E339" s="12">
        <v>1787.61</v>
      </c>
      <c r="F339" s="12">
        <v>53.63</v>
      </c>
      <c r="G339" s="12">
        <v>1733.98</v>
      </c>
      <c r="H339" s="22">
        <v>35.75</v>
      </c>
      <c r="I339" s="54" t="s">
        <v>129</v>
      </c>
      <c r="J339" s="54">
        <v>50</v>
      </c>
      <c r="K339" s="74">
        <v>35.75</v>
      </c>
      <c r="L339" s="13"/>
    </row>
    <row r="340" spans="1:12">
      <c r="A340" s="9" t="s">
        <v>213</v>
      </c>
      <c r="B340" s="54" t="s">
        <v>22</v>
      </c>
      <c r="C340" s="79">
        <v>42369</v>
      </c>
      <c r="D340" s="12">
        <v>1150.96</v>
      </c>
      <c r="E340" s="12">
        <v>1150.96</v>
      </c>
      <c r="F340" s="12">
        <v>34.53</v>
      </c>
      <c r="G340" s="12">
        <v>1116.43</v>
      </c>
      <c r="H340" s="22">
        <v>23.02</v>
      </c>
      <c r="I340" s="54" t="s">
        <v>129</v>
      </c>
      <c r="J340" s="54">
        <v>50</v>
      </c>
      <c r="K340" s="74">
        <v>23.02</v>
      </c>
      <c r="L340" s="13"/>
    </row>
    <row r="341" spans="1:12">
      <c r="A341" s="9" t="s">
        <v>214</v>
      </c>
      <c r="B341" s="54" t="s">
        <v>22</v>
      </c>
      <c r="C341" s="79">
        <v>42369</v>
      </c>
      <c r="D341" s="12">
        <v>59.64</v>
      </c>
      <c r="E341" s="12">
        <v>59.64</v>
      </c>
      <c r="F341" s="12">
        <v>1.79</v>
      </c>
      <c r="G341" s="12">
        <v>57.85</v>
      </c>
      <c r="H341" s="22">
        <v>1.19</v>
      </c>
      <c r="I341" s="54" t="s">
        <v>129</v>
      </c>
      <c r="J341" s="54">
        <v>50</v>
      </c>
      <c r="K341" s="74">
        <v>1.19</v>
      </c>
      <c r="L341" s="13"/>
    </row>
    <row r="342" spans="1:12">
      <c r="A342" s="9" t="s">
        <v>215</v>
      </c>
      <c r="B342" s="54" t="s">
        <v>22</v>
      </c>
      <c r="C342" s="79">
        <v>42369</v>
      </c>
      <c r="D342" s="12">
        <v>80.510000000000005</v>
      </c>
      <c r="E342" s="12">
        <v>80.510000000000005</v>
      </c>
      <c r="F342" s="12">
        <v>2.42</v>
      </c>
      <c r="G342" s="12">
        <v>78.09</v>
      </c>
      <c r="H342" s="22">
        <v>1.61</v>
      </c>
      <c r="I342" s="54" t="s">
        <v>129</v>
      </c>
      <c r="J342" s="54">
        <v>50</v>
      </c>
      <c r="K342" s="74">
        <v>1.61</v>
      </c>
      <c r="L342" s="13"/>
    </row>
    <row r="343" spans="1:12">
      <c r="A343" s="9" t="s">
        <v>215</v>
      </c>
      <c r="B343" s="54" t="s">
        <v>22</v>
      </c>
      <c r="C343" s="79">
        <v>42369</v>
      </c>
      <c r="D343" s="12">
        <v>66.959999999999994</v>
      </c>
      <c r="E343" s="12">
        <v>66.959999999999994</v>
      </c>
      <c r="F343" s="12">
        <v>2.0099999999999998</v>
      </c>
      <c r="G343" s="12">
        <v>64.95</v>
      </c>
      <c r="H343" s="22">
        <v>1.34</v>
      </c>
      <c r="I343" s="54" t="s">
        <v>129</v>
      </c>
      <c r="J343" s="54">
        <v>50</v>
      </c>
      <c r="K343" s="74">
        <v>1.34</v>
      </c>
      <c r="L343" s="13"/>
    </row>
    <row r="344" spans="1:12">
      <c r="A344" s="9" t="s">
        <v>215</v>
      </c>
      <c r="B344" s="54" t="s">
        <v>22</v>
      </c>
      <c r="C344" s="79">
        <v>42369</v>
      </c>
      <c r="D344" s="12">
        <v>16.899999999999999</v>
      </c>
      <c r="E344" s="12">
        <v>16.899999999999999</v>
      </c>
      <c r="F344" s="12">
        <v>0.51</v>
      </c>
      <c r="G344" s="12">
        <v>16.39</v>
      </c>
      <c r="H344" s="22">
        <v>0.34</v>
      </c>
      <c r="I344" s="54" t="s">
        <v>129</v>
      </c>
      <c r="J344" s="54">
        <v>50</v>
      </c>
      <c r="K344" s="74">
        <v>0.34</v>
      </c>
      <c r="L344" s="13"/>
    </row>
    <row r="345" spans="1:12">
      <c r="A345" s="9" t="s">
        <v>216</v>
      </c>
      <c r="B345" s="54" t="s">
        <v>22</v>
      </c>
      <c r="C345" s="79">
        <v>42369</v>
      </c>
      <c r="D345" s="12">
        <v>402.12</v>
      </c>
      <c r="E345" s="12">
        <v>402.12</v>
      </c>
      <c r="F345" s="12">
        <v>12.06</v>
      </c>
      <c r="G345" s="12">
        <v>390.06</v>
      </c>
      <c r="H345" s="22">
        <v>8.0399999999999991</v>
      </c>
      <c r="I345" s="54" t="s">
        <v>129</v>
      </c>
      <c r="J345" s="54">
        <v>50</v>
      </c>
      <c r="K345" s="74">
        <v>8.0399999999999991</v>
      </c>
      <c r="L345" s="13"/>
    </row>
    <row r="346" spans="1:12">
      <c r="A346" s="9" t="s">
        <v>216</v>
      </c>
      <c r="B346" s="54" t="s">
        <v>22</v>
      </c>
      <c r="C346" s="79">
        <v>42369</v>
      </c>
      <c r="D346" s="12">
        <v>3153</v>
      </c>
      <c r="E346" s="12">
        <v>3153</v>
      </c>
      <c r="F346" s="12">
        <v>94.59</v>
      </c>
      <c r="G346" s="12">
        <v>3058.41</v>
      </c>
      <c r="H346" s="22">
        <v>63.06</v>
      </c>
      <c r="I346" s="54" t="s">
        <v>129</v>
      </c>
      <c r="J346" s="54">
        <v>50</v>
      </c>
      <c r="K346" s="74">
        <v>63.06</v>
      </c>
      <c r="L346" s="13"/>
    </row>
    <row r="347" spans="1:12">
      <c r="A347" s="9" t="s">
        <v>216</v>
      </c>
      <c r="B347" s="54" t="s">
        <v>22</v>
      </c>
      <c r="C347" s="79">
        <v>42369</v>
      </c>
      <c r="D347" s="12">
        <v>332.58</v>
      </c>
      <c r="E347" s="12">
        <v>332.58</v>
      </c>
      <c r="F347" s="12">
        <v>9.98</v>
      </c>
      <c r="G347" s="12">
        <v>322.60000000000002</v>
      </c>
      <c r="H347" s="22">
        <v>6.65</v>
      </c>
      <c r="I347" s="54" t="s">
        <v>129</v>
      </c>
      <c r="J347" s="54">
        <v>50</v>
      </c>
      <c r="K347" s="74">
        <v>6.65</v>
      </c>
      <c r="L347" s="13"/>
    </row>
    <row r="348" spans="1:12">
      <c r="A348" s="9" t="s">
        <v>216</v>
      </c>
      <c r="B348" s="54" t="s">
        <v>22</v>
      </c>
      <c r="C348" s="79">
        <v>42369</v>
      </c>
      <c r="D348" s="12">
        <v>118.9</v>
      </c>
      <c r="E348" s="12">
        <v>118.9</v>
      </c>
      <c r="F348" s="12">
        <v>3.57</v>
      </c>
      <c r="G348" s="12">
        <v>115.33</v>
      </c>
      <c r="H348" s="22">
        <v>2.38</v>
      </c>
      <c r="I348" s="54" t="s">
        <v>129</v>
      </c>
      <c r="J348" s="54">
        <v>50</v>
      </c>
      <c r="K348" s="74">
        <v>2.38</v>
      </c>
      <c r="L348" s="13"/>
    </row>
    <row r="349" spans="1:12">
      <c r="A349" s="9" t="s">
        <v>216</v>
      </c>
      <c r="B349" s="54" t="s">
        <v>22</v>
      </c>
      <c r="C349" s="79">
        <v>42369</v>
      </c>
      <c r="D349" s="12">
        <v>590.6</v>
      </c>
      <c r="E349" s="12">
        <v>590.6</v>
      </c>
      <c r="F349" s="12">
        <v>17.72</v>
      </c>
      <c r="G349" s="12">
        <v>572.88</v>
      </c>
      <c r="H349" s="22">
        <v>11.81</v>
      </c>
      <c r="I349" s="54" t="s">
        <v>129</v>
      </c>
      <c r="J349" s="54">
        <v>50</v>
      </c>
      <c r="K349" s="74">
        <v>11.81</v>
      </c>
      <c r="L349" s="13"/>
    </row>
    <row r="350" spans="1:12">
      <c r="A350" s="9" t="s">
        <v>152</v>
      </c>
      <c r="B350" s="54" t="s">
        <v>22</v>
      </c>
      <c r="C350" s="79">
        <v>42369</v>
      </c>
      <c r="D350" s="12">
        <v>3069.19</v>
      </c>
      <c r="E350" s="12">
        <v>3069.19</v>
      </c>
      <c r="F350" s="12">
        <v>92.07</v>
      </c>
      <c r="G350" s="12">
        <v>2977.12</v>
      </c>
      <c r="H350" s="22">
        <v>61.38</v>
      </c>
      <c r="I350" s="54" t="s">
        <v>129</v>
      </c>
      <c r="J350" s="54">
        <v>50</v>
      </c>
      <c r="K350" s="74">
        <v>61.38</v>
      </c>
      <c r="L350" s="13"/>
    </row>
    <row r="351" spans="1:12">
      <c r="A351" s="9" t="s">
        <v>217</v>
      </c>
      <c r="B351" s="54" t="s">
        <v>22</v>
      </c>
      <c r="C351" s="79">
        <v>42369</v>
      </c>
      <c r="D351" s="12">
        <v>17857.82</v>
      </c>
      <c r="E351" s="12">
        <v>17857.82</v>
      </c>
      <c r="F351" s="12">
        <v>535.74</v>
      </c>
      <c r="G351" s="12">
        <v>17322.080000000002</v>
      </c>
      <c r="H351" s="22">
        <v>357.16</v>
      </c>
      <c r="I351" s="54" t="s">
        <v>129</v>
      </c>
      <c r="J351" s="54">
        <v>50</v>
      </c>
      <c r="K351" s="74">
        <v>357.16</v>
      </c>
      <c r="L351" s="13"/>
    </row>
    <row r="352" spans="1:12">
      <c r="A352" s="9" t="s">
        <v>217</v>
      </c>
      <c r="B352" s="54" t="s">
        <v>22</v>
      </c>
      <c r="C352" s="79">
        <v>42369</v>
      </c>
      <c r="D352" s="12">
        <v>934.52</v>
      </c>
      <c r="E352" s="12">
        <v>934.52</v>
      </c>
      <c r="F352" s="12">
        <v>28.04</v>
      </c>
      <c r="G352" s="12">
        <v>906.48</v>
      </c>
      <c r="H352" s="22">
        <v>18.690000000000001</v>
      </c>
      <c r="I352" s="54" t="s">
        <v>129</v>
      </c>
      <c r="J352" s="54">
        <v>50</v>
      </c>
      <c r="K352" s="74">
        <v>18.690000000000001</v>
      </c>
      <c r="L352" s="13"/>
    </row>
    <row r="353" spans="1:12">
      <c r="A353" s="9" t="s">
        <v>217</v>
      </c>
      <c r="B353" s="54" t="s">
        <v>22</v>
      </c>
      <c r="C353" s="79">
        <v>42369</v>
      </c>
      <c r="D353" s="12">
        <v>395.79</v>
      </c>
      <c r="E353" s="12">
        <v>395.79</v>
      </c>
      <c r="F353" s="12">
        <v>11.88</v>
      </c>
      <c r="G353" s="12">
        <v>383.91</v>
      </c>
      <c r="H353" s="22">
        <v>7.92</v>
      </c>
      <c r="I353" s="54" t="s">
        <v>129</v>
      </c>
      <c r="J353" s="54">
        <v>50</v>
      </c>
      <c r="K353" s="74">
        <v>7.92</v>
      </c>
      <c r="L353" s="13"/>
    </row>
    <row r="354" spans="1:12">
      <c r="A354" s="9" t="s">
        <v>218</v>
      </c>
      <c r="B354" s="54" t="s">
        <v>22</v>
      </c>
      <c r="C354" s="79">
        <v>42369</v>
      </c>
      <c r="D354" s="12">
        <v>5220.58</v>
      </c>
      <c r="E354" s="12">
        <v>5220.58</v>
      </c>
      <c r="F354" s="12">
        <v>156.62</v>
      </c>
      <c r="G354" s="12">
        <v>5063.96</v>
      </c>
      <c r="H354" s="22">
        <v>104.41</v>
      </c>
      <c r="I354" s="54" t="s">
        <v>129</v>
      </c>
      <c r="J354" s="54">
        <v>50</v>
      </c>
      <c r="K354" s="74">
        <v>104.41</v>
      </c>
      <c r="L354" s="13"/>
    </row>
    <row r="355" spans="1:12">
      <c r="A355" s="9" t="s">
        <v>218</v>
      </c>
      <c r="B355" s="54" t="s">
        <v>22</v>
      </c>
      <c r="C355" s="79">
        <v>42369</v>
      </c>
      <c r="D355" s="12">
        <v>1065.03</v>
      </c>
      <c r="E355" s="12">
        <v>1065.03</v>
      </c>
      <c r="F355" s="12">
        <v>31.95</v>
      </c>
      <c r="G355" s="12">
        <v>1033.08</v>
      </c>
      <c r="H355" s="22">
        <v>21.3</v>
      </c>
      <c r="I355" s="54" t="s">
        <v>129</v>
      </c>
      <c r="J355" s="54">
        <v>50</v>
      </c>
      <c r="K355" s="74">
        <v>21.3</v>
      </c>
      <c r="L355" s="13"/>
    </row>
    <row r="356" spans="1:12">
      <c r="A356" s="9" t="s">
        <v>218</v>
      </c>
      <c r="B356" s="54" t="s">
        <v>22</v>
      </c>
      <c r="C356" s="79">
        <v>42369</v>
      </c>
      <c r="D356" s="12">
        <v>2500</v>
      </c>
      <c r="E356" s="12">
        <v>2500</v>
      </c>
      <c r="F356" s="12">
        <v>75</v>
      </c>
      <c r="G356" s="12">
        <v>2425</v>
      </c>
      <c r="H356" s="22">
        <v>50</v>
      </c>
      <c r="I356" s="54" t="s">
        <v>129</v>
      </c>
      <c r="J356" s="54">
        <v>50</v>
      </c>
      <c r="K356" s="74">
        <v>50</v>
      </c>
      <c r="L356" s="13"/>
    </row>
    <row r="357" spans="1:12">
      <c r="A357" s="9" t="s">
        <v>218</v>
      </c>
      <c r="B357" s="54" t="s">
        <v>22</v>
      </c>
      <c r="C357" s="79">
        <v>42369</v>
      </c>
      <c r="D357" s="12">
        <v>658</v>
      </c>
      <c r="E357" s="12">
        <v>658</v>
      </c>
      <c r="F357" s="12">
        <v>19.739999999999998</v>
      </c>
      <c r="G357" s="12">
        <v>638.26</v>
      </c>
      <c r="H357" s="22">
        <v>13.16</v>
      </c>
      <c r="I357" s="54" t="s">
        <v>129</v>
      </c>
      <c r="J357" s="54">
        <v>50</v>
      </c>
      <c r="K357" s="74">
        <v>13.16</v>
      </c>
      <c r="L357" s="13"/>
    </row>
    <row r="358" spans="1:12">
      <c r="A358" s="9" t="s">
        <v>219</v>
      </c>
      <c r="B358" s="54" t="s">
        <v>22</v>
      </c>
      <c r="C358" s="79">
        <v>42369</v>
      </c>
      <c r="D358" s="12">
        <v>4277</v>
      </c>
      <c r="E358" s="12">
        <v>4277</v>
      </c>
      <c r="F358" s="12">
        <v>128.31</v>
      </c>
      <c r="G358" s="12">
        <v>4148.6899999999996</v>
      </c>
      <c r="H358" s="22">
        <v>85.54</v>
      </c>
      <c r="I358" s="54" t="s">
        <v>129</v>
      </c>
      <c r="J358" s="54">
        <v>50</v>
      </c>
      <c r="K358" s="74">
        <v>85.54</v>
      </c>
      <c r="L358" s="13"/>
    </row>
    <row r="359" spans="1:12">
      <c r="A359" s="9" t="s">
        <v>219</v>
      </c>
      <c r="B359" s="54" t="s">
        <v>22</v>
      </c>
      <c r="C359" s="79">
        <v>42369</v>
      </c>
      <c r="D359" s="12">
        <v>987</v>
      </c>
      <c r="E359" s="12">
        <v>987</v>
      </c>
      <c r="F359" s="12">
        <v>29.61</v>
      </c>
      <c r="G359" s="12">
        <v>957.39</v>
      </c>
      <c r="H359" s="22">
        <v>19.739999999999998</v>
      </c>
      <c r="I359" s="54" t="s">
        <v>129</v>
      </c>
      <c r="J359" s="54">
        <v>50</v>
      </c>
      <c r="K359" s="74">
        <v>19.739999999999998</v>
      </c>
      <c r="L359" s="13"/>
    </row>
    <row r="360" spans="1:12">
      <c r="A360" s="9" t="s">
        <v>219</v>
      </c>
      <c r="B360" s="54" t="s">
        <v>22</v>
      </c>
      <c r="C360" s="79">
        <v>42369</v>
      </c>
      <c r="D360" s="12">
        <v>658</v>
      </c>
      <c r="E360" s="12">
        <v>658</v>
      </c>
      <c r="F360" s="12">
        <v>19.739999999999998</v>
      </c>
      <c r="G360" s="12">
        <v>638.26</v>
      </c>
      <c r="H360" s="22">
        <v>13.16</v>
      </c>
      <c r="I360" s="54" t="s">
        <v>129</v>
      </c>
      <c r="J360" s="54">
        <v>50</v>
      </c>
      <c r="K360" s="74">
        <v>13.16</v>
      </c>
      <c r="L360" s="13"/>
    </row>
    <row r="361" spans="1:12">
      <c r="A361" s="9" t="s">
        <v>158</v>
      </c>
      <c r="B361" s="54" t="s">
        <v>22</v>
      </c>
      <c r="C361" s="79">
        <v>42369</v>
      </c>
      <c r="D361" s="12">
        <v>6393.34</v>
      </c>
      <c r="E361" s="12">
        <v>6393.34</v>
      </c>
      <c r="F361" s="12">
        <v>191.8</v>
      </c>
      <c r="G361" s="12">
        <v>6201.54</v>
      </c>
      <c r="H361" s="22">
        <v>127.87</v>
      </c>
      <c r="I361" s="54" t="s">
        <v>129</v>
      </c>
      <c r="J361" s="54">
        <v>50</v>
      </c>
      <c r="K361" s="74">
        <v>127.87</v>
      </c>
      <c r="L361" s="13"/>
    </row>
    <row r="362" spans="1:12">
      <c r="A362" s="9" t="s">
        <v>220</v>
      </c>
      <c r="B362" s="54" t="s">
        <v>22</v>
      </c>
      <c r="C362" s="79">
        <v>42369</v>
      </c>
      <c r="D362" s="12">
        <v>4517</v>
      </c>
      <c r="E362" s="12">
        <v>4517</v>
      </c>
      <c r="F362" s="12">
        <v>135.51</v>
      </c>
      <c r="G362" s="12">
        <v>4381.49</v>
      </c>
      <c r="H362" s="22">
        <v>90.34</v>
      </c>
      <c r="I362" s="54" t="s">
        <v>129</v>
      </c>
      <c r="J362" s="54">
        <v>50</v>
      </c>
      <c r="K362" s="74">
        <v>90.34</v>
      </c>
      <c r="L362" s="13"/>
    </row>
    <row r="363" spans="1:12">
      <c r="A363" s="9" t="s">
        <v>220</v>
      </c>
      <c r="B363" s="54" t="s">
        <v>22</v>
      </c>
      <c r="C363" s="79">
        <v>42369</v>
      </c>
      <c r="D363" s="12">
        <v>987</v>
      </c>
      <c r="E363" s="12">
        <v>987</v>
      </c>
      <c r="F363" s="12">
        <v>29.61</v>
      </c>
      <c r="G363" s="12">
        <v>957.39</v>
      </c>
      <c r="H363" s="22">
        <v>19.739999999999998</v>
      </c>
      <c r="I363" s="54" t="s">
        <v>129</v>
      </c>
      <c r="J363" s="54">
        <v>50</v>
      </c>
      <c r="K363" s="74">
        <v>19.739999999999998</v>
      </c>
      <c r="L363" s="13"/>
    </row>
    <row r="364" spans="1:12">
      <c r="A364" s="9" t="s">
        <v>220</v>
      </c>
      <c r="B364" s="54" t="s">
        <v>22</v>
      </c>
      <c r="C364" s="79">
        <v>42369</v>
      </c>
      <c r="D364" s="12">
        <v>658</v>
      </c>
      <c r="E364" s="12">
        <v>658</v>
      </c>
      <c r="F364" s="12">
        <v>19.739999999999998</v>
      </c>
      <c r="G364" s="12">
        <v>638.26</v>
      </c>
      <c r="H364" s="22">
        <v>13.16</v>
      </c>
      <c r="I364" s="54" t="s">
        <v>129</v>
      </c>
      <c r="J364" s="54">
        <v>50</v>
      </c>
      <c r="K364" s="74">
        <v>13.16</v>
      </c>
      <c r="L364" s="13"/>
    </row>
    <row r="365" spans="1:12">
      <c r="A365" s="9" t="s">
        <v>149</v>
      </c>
      <c r="B365" s="54" t="s">
        <v>22</v>
      </c>
      <c r="C365" s="79">
        <v>42369</v>
      </c>
      <c r="D365" s="12">
        <v>1996.3</v>
      </c>
      <c r="E365" s="12">
        <v>1996.3</v>
      </c>
      <c r="F365" s="12">
        <v>59.89</v>
      </c>
      <c r="G365" s="12">
        <v>1936.41</v>
      </c>
      <c r="H365" s="22">
        <v>39.93</v>
      </c>
      <c r="I365" s="54" t="s">
        <v>129</v>
      </c>
      <c r="J365" s="54">
        <v>50</v>
      </c>
      <c r="K365" s="74">
        <v>39.93</v>
      </c>
      <c r="L365" s="13"/>
    </row>
    <row r="366" spans="1:12">
      <c r="A366" s="9" t="s">
        <v>158</v>
      </c>
      <c r="B366" s="54" t="s">
        <v>22</v>
      </c>
      <c r="C366" s="79">
        <v>42369</v>
      </c>
      <c r="D366" s="12">
        <v>2813.66</v>
      </c>
      <c r="E366" s="12">
        <v>2813.66</v>
      </c>
      <c r="F366" s="12">
        <v>84.41</v>
      </c>
      <c r="G366" s="12">
        <v>2729.25</v>
      </c>
      <c r="H366" s="22">
        <v>56.27</v>
      </c>
      <c r="I366" s="54" t="s">
        <v>129</v>
      </c>
      <c r="J366" s="54">
        <v>50</v>
      </c>
      <c r="K366" s="74">
        <v>56.27</v>
      </c>
      <c r="L366" s="13"/>
    </row>
    <row r="367" spans="1:12">
      <c r="A367" s="9" t="s">
        <v>152</v>
      </c>
      <c r="B367" s="54" t="s">
        <v>22</v>
      </c>
      <c r="C367" s="79">
        <v>42369</v>
      </c>
      <c r="D367" s="12">
        <v>7091.25</v>
      </c>
      <c r="E367" s="12">
        <v>7091.25</v>
      </c>
      <c r="F367" s="12">
        <v>212.74</v>
      </c>
      <c r="G367" s="12">
        <v>6878.51</v>
      </c>
      <c r="H367" s="22">
        <v>141.83000000000001</v>
      </c>
      <c r="I367" s="54" t="s">
        <v>129</v>
      </c>
      <c r="J367" s="54">
        <v>50</v>
      </c>
      <c r="K367" s="74">
        <v>141.83000000000001</v>
      </c>
      <c r="L367" s="13"/>
    </row>
    <row r="368" spans="1:12">
      <c r="A368" s="9" t="s">
        <v>221</v>
      </c>
      <c r="B368" s="54" t="s">
        <v>22</v>
      </c>
      <c r="C368" s="79">
        <v>42369</v>
      </c>
      <c r="D368" s="12">
        <v>6998.2</v>
      </c>
      <c r="E368" s="12">
        <v>6998.2</v>
      </c>
      <c r="F368" s="12">
        <v>209.94</v>
      </c>
      <c r="G368" s="12">
        <v>6788.26</v>
      </c>
      <c r="H368" s="22">
        <v>139.96</v>
      </c>
      <c r="I368" s="54" t="s">
        <v>129</v>
      </c>
      <c r="J368" s="54">
        <v>50</v>
      </c>
      <c r="K368" s="74">
        <v>139.96</v>
      </c>
      <c r="L368" s="13"/>
    </row>
    <row r="369" spans="1:12">
      <c r="A369" s="9" t="s">
        <v>152</v>
      </c>
      <c r="B369" s="54" t="s">
        <v>22</v>
      </c>
      <c r="C369" s="79">
        <v>42369</v>
      </c>
      <c r="D369" s="12">
        <v>6853.35</v>
      </c>
      <c r="E369" s="12">
        <v>6853.35</v>
      </c>
      <c r="F369" s="12">
        <v>205.6</v>
      </c>
      <c r="G369" s="12">
        <v>6647.75</v>
      </c>
      <c r="H369" s="22">
        <v>137.07</v>
      </c>
      <c r="I369" s="54" t="s">
        <v>129</v>
      </c>
      <c r="J369" s="54">
        <v>50</v>
      </c>
      <c r="K369" s="74">
        <v>137.07</v>
      </c>
      <c r="L369" s="13"/>
    </row>
    <row r="370" spans="1:12">
      <c r="A370" s="9" t="s">
        <v>152</v>
      </c>
      <c r="B370" s="54" t="s">
        <v>22</v>
      </c>
      <c r="C370" s="79">
        <v>42369</v>
      </c>
      <c r="D370" s="12">
        <v>6514.62</v>
      </c>
      <c r="E370" s="12">
        <v>6514.62</v>
      </c>
      <c r="F370" s="12">
        <v>195.44</v>
      </c>
      <c r="G370" s="12">
        <v>6319.18</v>
      </c>
      <c r="H370" s="22">
        <v>130.29</v>
      </c>
      <c r="I370" s="54" t="s">
        <v>129</v>
      </c>
      <c r="J370" s="54">
        <v>50</v>
      </c>
      <c r="K370" s="74">
        <v>130.29</v>
      </c>
      <c r="L370" s="13"/>
    </row>
    <row r="371" spans="1:12">
      <c r="A371" s="9" t="s">
        <v>222</v>
      </c>
      <c r="B371" s="54" t="s">
        <v>22</v>
      </c>
      <c r="C371" s="79">
        <v>42369</v>
      </c>
      <c r="D371" s="12">
        <v>4407.0600000000004</v>
      </c>
      <c r="E371" s="12">
        <v>4407.0600000000004</v>
      </c>
      <c r="F371" s="12">
        <v>132.21</v>
      </c>
      <c r="G371" s="12">
        <v>4274.8500000000004</v>
      </c>
      <c r="H371" s="22">
        <v>88.14</v>
      </c>
      <c r="I371" s="54" t="s">
        <v>129</v>
      </c>
      <c r="J371" s="54">
        <v>50</v>
      </c>
      <c r="K371" s="74">
        <v>88.14</v>
      </c>
      <c r="L371" s="13"/>
    </row>
    <row r="372" spans="1:12">
      <c r="A372" s="9" t="s">
        <v>222</v>
      </c>
      <c r="B372" s="54" t="s">
        <v>22</v>
      </c>
      <c r="C372" s="79">
        <v>42369</v>
      </c>
      <c r="D372" s="12">
        <v>958</v>
      </c>
      <c r="E372" s="12">
        <v>958</v>
      </c>
      <c r="F372" s="12">
        <v>28.74</v>
      </c>
      <c r="G372" s="12">
        <v>929.26</v>
      </c>
      <c r="H372" s="22">
        <v>19.16</v>
      </c>
      <c r="I372" s="54" t="s">
        <v>129</v>
      </c>
      <c r="J372" s="54">
        <v>50</v>
      </c>
      <c r="K372" s="74">
        <v>19.16</v>
      </c>
      <c r="L372" s="13"/>
    </row>
    <row r="373" spans="1:12">
      <c r="A373" s="9" t="s">
        <v>222</v>
      </c>
      <c r="B373" s="54" t="s">
        <v>22</v>
      </c>
      <c r="C373" s="79">
        <v>42369</v>
      </c>
      <c r="D373" s="12">
        <v>658</v>
      </c>
      <c r="E373" s="12">
        <v>658</v>
      </c>
      <c r="F373" s="12">
        <v>19.739999999999998</v>
      </c>
      <c r="G373" s="12">
        <v>638.26</v>
      </c>
      <c r="H373" s="22">
        <v>13.16</v>
      </c>
      <c r="I373" s="54" t="s">
        <v>129</v>
      </c>
      <c r="J373" s="54">
        <v>50</v>
      </c>
      <c r="K373" s="74">
        <v>13.16</v>
      </c>
      <c r="L373" s="13"/>
    </row>
    <row r="374" spans="1:12">
      <c r="A374" s="9" t="s">
        <v>158</v>
      </c>
      <c r="B374" s="54" t="s">
        <v>22</v>
      </c>
      <c r="C374" s="79">
        <v>42369</v>
      </c>
      <c r="D374" s="12">
        <v>7890.83</v>
      </c>
      <c r="E374" s="12">
        <v>7890.83</v>
      </c>
      <c r="F374" s="12">
        <v>236.73</v>
      </c>
      <c r="G374" s="12">
        <v>7654.1</v>
      </c>
      <c r="H374" s="22">
        <v>157.82</v>
      </c>
      <c r="I374" s="54" t="s">
        <v>129</v>
      </c>
      <c r="J374" s="54">
        <v>50</v>
      </c>
      <c r="K374" s="74">
        <v>157.82</v>
      </c>
      <c r="L374" s="13"/>
    </row>
    <row r="375" spans="1:12">
      <c r="A375" s="9" t="s">
        <v>158</v>
      </c>
      <c r="B375" s="54" t="s">
        <v>22</v>
      </c>
      <c r="C375" s="79">
        <v>42369</v>
      </c>
      <c r="D375" s="12">
        <v>10670.92</v>
      </c>
      <c r="E375" s="12">
        <v>10670.92</v>
      </c>
      <c r="F375" s="12">
        <v>320.13</v>
      </c>
      <c r="G375" s="12">
        <v>10350.790000000001</v>
      </c>
      <c r="H375" s="22">
        <v>213.42</v>
      </c>
      <c r="I375" s="54" t="s">
        <v>129</v>
      </c>
      <c r="J375" s="54">
        <v>50</v>
      </c>
      <c r="K375" s="74">
        <v>213.42</v>
      </c>
      <c r="L375" s="13"/>
    </row>
    <row r="376" spans="1:12">
      <c r="A376" s="9" t="s">
        <v>149</v>
      </c>
      <c r="B376" s="54" t="s">
        <v>22</v>
      </c>
      <c r="C376" s="79">
        <v>42369</v>
      </c>
      <c r="D376" s="12">
        <v>6792.56</v>
      </c>
      <c r="E376" s="12">
        <v>6792.56</v>
      </c>
      <c r="F376" s="12">
        <v>203.78</v>
      </c>
      <c r="G376" s="12">
        <v>6588.78</v>
      </c>
      <c r="H376" s="22">
        <v>135.85</v>
      </c>
      <c r="I376" s="54" t="s">
        <v>129</v>
      </c>
      <c r="J376" s="54">
        <v>50</v>
      </c>
      <c r="K376" s="74">
        <v>135.85</v>
      </c>
      <c r="L376" s="13"/>
    </row>
    <row r="377" spans="1:12">
      <c r="A377" s="9" t="s">
        <v>149</v>
      </c>
      <c r="B377" s="54" t="s">
        <v>22</v>
      </c>
      <c r="C377" s="79">
        <v>42369</v>
      </c>
      <c r="D377" s="12">
        <v>6530.65</v>
      </c>
      <c r="E377" s="12">
        <v>6530.65</v>
      </c>
      <c r="F377" s="12">
        <v>195.92</v>
      </c>
      <c r="G377" s="12">
        <v>6334.73</v>
      </c>
      <c r="H377" s="22">
        <v>130.61000000000001</v>
      </c>
      <c r="I377" s="54" t="s">
        <v>129</v>
      </c>
      <c r="J377" s="54">
        <v>50</v>
      </c>
      <c r="K377" s="74">
        <v>130.61000000000001</v>
      </c>
      <c r="L377" s="13"/>
    </row>
    <row r="378" spans="1:12">
      <c r="A378" s="9" t="s">
        <v>149</v>
      </c>
      <c r="B378" s="54" t="s">
        <v>22</v>
      </c>
      <c r="C378" s="79">
        <v>42369</v>
      </c>
      <c r="D378" s="12">
        <v>6903.4</v>
      </c>
      <c r="E378" s="12">
        <v>6903.4</v>
      </c>
      <c r="F378" s="12">
        <v>207.1</v>
      </c>
      <c r="G378" s="12">
        <v>6696.3</v>
      </c>
      <c r="H378" s="22">
        <v>138.07</v>
      </c>
      <c r="I378" s="54" t="s">
        <v>129</v>
      </c>
      <c r="J378" s="54">
        <v>50</v>
      </c>
      <c r="K378" s="74">
        <v>138.07</v>
      </c>
      <c r="L378" s="13"/>
    </row>
    <row r="379" spans="1:12">
      <c r="A379" s="9" t="s">
        <v>223</v>
      </c>
      <c r="B379" s="54" t="s">
        <v>22</v>
      </c>
      <c r="C379" s="79">
        <v>42369</v>
      </c>
      <c r="D379" s="12">
        <v>4407.08</v>
      </c>
      <c r="E379" s="12">
        <v>4407.08</v>
      </c>
      <c r="F379" s="12">
        <v>132.21</v>
      </c>
      <c r="G379" s="12">
        <v>4274.87</v>
      </c>
      <c r="H379" s="22">
        <v>88.14</v>
      </c>
      <c r="I379" s="54" t="s">
        <v>129</v>
      </c>
      <c r="J379" s="54">
        <v>50</v>
      </c>
      <c r="K379" s="74">
        <v>88.14</v>
      </c>
      <c r="L379" s="13"/>
    </row>
    <row r="380" spans="1:12">
      <c r="A380" s="9" t="s">
        <v>223</v>
      </c>
      <c r="B380" s="54" t="s">
        <v>22</v>
      </c>
      <c r="C380" s="79">
        <v>42369</v>
      </c>
      <c r="D380" s="12">
        <v>958</v>
      </c>
      <c r="E380" s="12">
        <v>958</v>
      </c>
      <c r="F380" s="12">
        <v>28.74</v>
      </c>
      <c r="G380" s="12">
        <v>929.26</v>
      </c>
      <c r="H380" s="22">
        <v>19.16</v>
      </c>
      <c r="I380" s="54" t="s">
        <v>129</v>
      </c>
      <c r="J380" s="54">
        <v>50</v>
      </c>
      <c r="K380" s="74">
        <v>19.16</v>
      </c>
      <c r="L380" s="13"/>
    </row>
    <row r="381" spans="1:12">
      <c r="A381" s="9" t="s">
        <v>223</v>
      </c>
      <c r="B381" s="54" t="s">
        <v>22</v>
      </c>
      <c r="C381" s="79">
        <v>42369</v>
      </c>
      <c r="D381" s="12">
        <v>658</v>
      </c>
      <c r="E381" s="12">
        <v>658</v>
      </c>
      <c r="F381" s="12">
        <v>19.739999999999998</v>
      </c>
      <c r="G381" s="12">
        <v>638.26</v>
      </c>
      <c r="H381" s="22">
        <v>13.16</v>
      </c>
      <c r="I381" s="54" t="s">
        <v>129</v>
      </c>
      <c r="J381" s="54">
        <v>50</v>
      </c>
      <c r="K381" s="74">
        <v>13.16</v>
      </c>
      <c r="L381" s="13"/>
    </row>
    <row r="382" spans="1:12">
      <c r="A382" s="9" t="s">
        <v>224</v>
      </c>
      <c r="B382" s="54" t="s">
        <v>22</v>
      </c>
      <c r="C382" s="79">
        <v>42369</v>
      </c>
      <c r="D382" s="12">
        <v>489.03</v>
      </c>
      <c r="E382" s="12">
        <v>489.03</v>
      </c>
      <c r="F382" s="12">
        <v>14.67</v>
      </c>
      <c r="G382" s="12">
        <v>474.36</v>
      </c>
      <c r="H382" s="22">
        <v>9.7799999999999994</v>
      </c>
      <c r="I382" s="54" t="s">
        <v>129</v>
      </c>
      <c r="J382" s="54">
        <v>50</v>
      </c>
      <c r="K382" s="74">
        <v>9.7799999999999994</v>
      </c>
      <c r="L382" s="13"/>
    </row>
    <row r="383" spans="1:12">
      <c r="A383" s="9" t="s">
        <v>224</v>
      </c>
      <c r="B383" s="54" t="s">
        <v>22</v>
      </c>
      <c r="C383" s="79">
        <v>42369</v>
      </c>
      <c r="D383" s="12">
        <v>1659.21</v>
      </c>
      <c r="E383" s="12">
        <v>1659.21</v>
      </c>
      <c r="F383" s="12">
        <v>49.77</v>
      </c>
      <c r="G383" s="12">
        <v>1609.44</v>
      </c>
      <c r="H383" s="22">
        <v>33.18</v>
      </c>
      <c r="I383" s="54" t="s">
        <v>129</v>
      </c>
      <c r="J383" s="54">
        <v>50</v>
      </c>
      <c r="K383" s="74">
        <v>33.18</v>
      </c>
      <c r="L383" s="13"/>
    </row>
    <row r="384" spans="1:12">
      <c r="A384" s="9" t="s">
        <v>224</v>
      </c>
      <c r="B384" s="54" t="s">
        <v>22</v>
      </c>
      <c r="C384" s="79">
        <v>42369</v>
      </c>
      <c r="D384" s="12">
        <v>118.91</v>
      </c>
      <c r="E384" s="12">
        <v>118.91</v>
      </c>
      <c r="F384" s="12">
        <v>3.57</v>
      </c>
      <c r="G384" s="12">
        <v>115.34</v>
      </c>
      <c r="H384" s="22">
        <v>2.38</v>
      </c>
      <c r="I384" s="54" t="s">
        <v>129</v>
      </c>
      <c r="J384" s="54">
        <v>50</v>
      </c>
      <c r="K384" s="74">
        <v>2.38</v>
      </c>
      <c r="L384" s="13"/>
    </row>
    <row r="385" spans="1:12">
      <c r="A385" s="9" t="s">
        <v>224</v>
      </c>
      <c r="B385" s="54" t="s">
        <v>22</v>
      </c>
      <c r="C385" s="79">
        <v>42369</v>
      </c>
      <c r="D385" s="12">
        <v>1288.29</v>
      </c>
      <c r="E385" s="12">
        <v>1288.29</v>
      </c>
      <c r="F385" s="12">
        <v>38.65</v>
      </c>
      <c r="G385" s="12">
        <v>1249.6400000000001</v>
      </c>
      <c r="H385" s="22">
        <v>25.77</v>
      </c>
      <c r="I385" s="54" t="s">
        <v>129</v>
      </c>
      <c r="J385" s="54">
        <v>50</v>
      </c>
      <c r="K385" s="74">
        <v>25.77</v>
      </c>
      <c r="L385" s="13"/>
    </row>
    <row r="386" spans="1:12">
      <c r="A386" s="9" t="s">
        <v>225</v>
      </c>
      <c r="B386" s="54" t="s">
        <v>22</v>
      </c>
      <c r="C386" s="79">
        <v>42369</v>
      </c>
      <c r="D386" s="12">
        <v>193.55</v>
      </c>
      <c r="E386" s="12">
        <v>193.55</v>
      </c>
      <c r="F386" s="12">
        <v>5.81</v>
      </c>
      <c r="G386" s="12">
        <v>187.74</v>
      </c>
      <c r="H386" s="22">
        <v>3.87</v>
      </c>
      <c r="I386" s="54" t="s">
        <v>129</v>
      </c>
      <c r="J386" s="54">
        <v>50</v>
      </c>
      <c r="K386" s="74">
        <v>3.87</v>
      </c>
      <c r="L386" s="13"/>
    </row>
    <row r="387" spans="1:12">
      <c r="A387" s="9" t="s">
        <v>225</v>
      </c>
      <c r="B387" s="54" t="s">
        <v>22</v>
      </c>
      <c r="C387" s="79">
        <v>42369</v>
      </c>
      <c r="D387" s="12">
        <v>1286.44</v>
      </c>
      <c r="E387" s="12">
        <v>1286.44</v>
      </c>
      <c r="F387" s="12">
        <v>38.590000000000003</v>
      </c>
      <c r="G387" s="12">
        <v>1247.8499999999999</v>
      </c>
      <c r="H387" s="22">
        <v>25.73</v>
      </c>
      <c r="I387" s="54" t="s">
        <v>129</v>
      </c>
      <c r="J387" s="54">
        <v>50</v>
      </c>
      <c r="K387" s="74">
        <v>25.73</v>
      </c>
      <c r="L387" s="13"/>
    </row>
    <row r="388" spans="1:12">
      <c r="A388" s="9" t="s">
        <v>225</v>
      </c>
      <c r="B388" s="54" t="s">
        <v>22</v>
      </c>
      <c r="C388" s="79">
        <v>42369</v>
      </c>
      <c r="D388" s="12">
        <v>14.86</v>
      </c>
      <c r="E388" s="12">
        <v>14.86</v>
      </c>
      <c r="F388" s="12">
        <v>0.45</v>
      </c>
      <c r="G388" s="12">
        <v>14.41</v>
      </c>
      <c r="H388" s="22">
        <v>0.3</v>
      </c>
      <c r="I388" s="54" t="s">
        <v>129</v>
      </c>
      <c r="J388" s="54">
        <v>50</v>
      </c>
      <c r="K388" s="74">
        <v>0.3</v>
      </c>
      <c r="L388" s="13"/>
    </row>
    <row r="389" spans="1:12">
      <c r="A389" s="9" t="s">
        <v>152</v>
      </c>
      <c r="B389" s="54" t="s">
        <v>22</v>
      </c>
      <c r="C389" s="79">
        <v>42369</v>
      </c>
      <c r="D389" s="12">
        <v>3346.76</v>
      </c>
      <c r="E389" s="12">
        <v>3346.76</v>
      </c>
      <c r="F389" s="12">
        <v>100.41</v>
      </c>
      <c r="G389" s="12">
        <v>3246.35</v>
      </c>
      <c r="H389" s="22">
        <v>66.94</v>
      </c>
      <c r="I389" s="54" t="s">
        <v>129</v>
      </c>
      <c r="J389" s="54">
        <v>50</v>
      </c>
      <c r="K389" s="74">
        <v>66.94</v>
      </c>
      <c r="L389" s="13"/>
    </row>
    <row r="390" spans="1:12">
      <c r="A390" s="9" t="s">
        <v>226</v>
      </c>
      <c r="B390" s="54" t="s">
        <v>22</v>
      </c>
      <c r="C390" s="79">
        <v>42369</v>
      </c>
      <c r="D390" s="12">
        <v>59.46</v>
      </c>
      <c r="E390" s="12">
        <v>59.46</v>
      </c>
      <c r="F390" s="12">
        <v>1.78</v>
      </c>
      <c r="G390" s="12">
        <v>57.68</v>
      </c>
      <c r="H390" s="22">
        <v>1.19</v>
      </c>
      <c r="I390" s="54" t="s">
        <v>129</v>
      </c>
      <c r="J390" s="54">
        <v>50</v>
      </c>
      <c r="K390" s="74">
        <v>1.19</v>
      </c>
      <c r="L390" s="13"/>
    </row>
    <row r="391" spans="1:12">
      <c r="A391" s="9" t="s">
        <v>226</v>
      </c>
      <c r="B391" s="54" t="s">
        <v>22</v>
      </c>
      <c r="C391" s="79">
        <v>42369</v>
      </c>
      <c r="D391" s="12">
        <v>7476.76</v>
      </c>
      <c r="E391" s="12">
        <v>7476.76</v>
      </c>
      <c r="F391" s="12">
        <v>224.31</v>
      </c>
      <c r="G391" s="12">
        <v>7252.45</v>
      </c>
      <c r="H391" s="22">
        <v>149.54</v>
      </c>
      <c r="I391" s="54" t="s">
        <v>129</v>
      </c>
      <c r="J391" s="54">
        <v>50</v>
      </c>
      <c r="K391" s="74">
        <v>149.54</v>
      </c>
      <c r="L391" s="13"/>
    </row>
    <row r="392" spans="1:12">
      <c r="A392" s="9" t="s">
        <v>227</v>
      </c>
      <c r="B392" s="54" t="s">
        <v>22</v>
      </c>
      <c r="C392" s="79">
        <v>42369</v>
      </c>
      <c r="D392" s="12">
        <v>2160</v>
      </c>
      <c r="E392" s="12">
        <v>2160</v>
      </c>
      <c r="F392" s="12">
        <v>64.8</v>
      </c>
      <c r="G392" s="12">
        <v>2095.1999999999998</v>
      </c>
      <c r="H392" s="22">
        <v>43.2</v>
      </c>
      <c r="I392" s="54" t="s">
        <v>129</v>
      </c>
      <c r="J392" s="54">
        <v>50</v>
      </c>
      <c r="K392" s="74">
        <v>43.2</v>
      </c>
      <c r="L392" s="13"/>
    </row>
    <row r="393" spans="1:12">
      <c r="A393" s="9" t="s">
        <v>228</v>
      </c>
      <c r="B393" s="54" t="s">
        <v>22</v>
      </c>
      <c r="C393" s="79">
        <v>42369</v>
      </c>
      <c r="D393" s="12">
        <v>298.56</v>
      </c>
      <c r="E393" s="12">
        <v>298.56</v>
      </c>
      <c r="F393" s="12">
        <v>8.9600000000000009</v>
      </c>
      <c r="G393" s="12">
        <v>289.60000000000002</v>
      </c>
      <c r="H393" s="22">
        <v>5.97</v>
      </c>
      <c r="I393" s="54" t="s">
        <v>129</v>
      </c>
      <c r="J393" s="54">
        <v>50</v>
      </c>
      <c r="K393" s="74">
        <v>5.97</v>
      </c>
      <c r="L393" s="13"/>
    </row>
    <row r="394" spans="1:12">
      <c r="A394" s="9" t="s">
        <v>228</v>
      </c>
      <c r="B394" s="54" t="s">
        <v>22</v>
      </c>
      <c r="C394" s="79">
        <v>42369</v>
      </c>
      <c r="D394" s="12">
        <v>168.53</v>
      </c>
      <c r="E394" s="12">
        <v>168.53</v>
      </c>
      <c r="F394" s="12">
        <v>5.0599999999999996</v>
      </c>
      <c r="G394" s="12">
        <v>163.47</v>
      </c>
      <c r="H394" s="22">
        <v>3.37</v>
      </c>
      <c r="I394" s="54" t="s">
        <v>129</v>
      </c>
      <c r="J394" s="54">
        <v>50</v>
      </c>
      <c r="K394" s="74">
        <v>3.37</v>
      </c>
      <c r="L394" s="13"/>
    </row>
    <row r="395" spans="1:12">
      <c r="A395" s="9" t="s">
        <v>228</v>
      </c>
      <c r="B395" s="54" t="s">
        <v>22</v>
      </c>
      <c r="C395" s="79">
        <v>42369</v>
      </c>
      <c r="D395" s="12">
        <v>1981.14</v>
      </c>
      <c r="E395" s="12">
        <v>1981.14</v>
      </c>
      <c r="F395" s="12">
        <v>59.43</v>
      </c>
      <c r="G395" s="12">
        <v>1921.71</v>
      </c>
      <c r="H395" s="22">
        <v>39.619999999999997</v>
      </c>
      <c r="I395" s="54" t="s">
        <v>129</v>
      </c>
      <c r="J395" s="54">
        <v>50</v>
      </c>
      <c r="K395" s="74">
        <v>39.619999999999997</v>
      </c>
      <c r="L395" s="13"/>
    </row>
    <row r="396" spans="1:12">
      <c r="A396" s="9" t="s">
        <v>229</v>
      </c>
      <c r="B396" s="54" t="s">
        <v>22</v>
      </c>
      <c r="C396" s="79">
        <v>42369</v>
      </c>
      <c r="D396" s="12">
        <v>4277</v>
      </c>
      <c r="E396" s="12">
        <v>4277</v>
      </c>
      <c r="F396" s="12">
        <v>128.31</v>
      </c>
      <c r="G396" s="12">
        <v>4148.6899999999996</v>
      </c>
      <c r="H396" s="22">
        <v>85.54</v>
      </c>
      <c r="I396" s="54" t="s">
        <v>129</v>
      </c>
      <c r="J396" s="54">
        <v>50</v>
      </c>
      <c r="K396" s="74">
        <v>85.54</v>
      </c>
      <c r="L396" s="13"/>
    </row>
    <row r="397" spans="1:12">
      <c r="A397" s="9" t="s">
        <v>229</v>
      </c>
      <c r="B397" s="54" t="s">
        <v>22</v>
      </c>
      <c r="C397" s="79">
        <v>42369</v>
      </c>
      <c r="D397" s="12">
        <v>987</v>
      </c>
      <c r="E397" s="12">
        <v>987</v>
      </c>
      <c r="F397" s="12">
        <v>29.61</v>
      </c>
      <c r="G397" s="12">
        <v>957.39</v>
      </c>
      <c r="H397" s="22">
        <v>19.739999999999998</v>
      </c>
      <c r="I397" s="54" t="s">
        <v>129</v>
      </c>
      <c r="J397" s="54">
        <v>50</v>
      </c>
      <c r="K397" s="74">
        <v>19.739999999999998</v>
      </c>
      <c r="L397" s="13"/>
    </row>
    <row r="398" spans="1:12">
      <c r="A398" s="9" t="s">
        <v>229</v>
      </c>
      <c r="B398" s="54" t="s">
        <v>22</v>
      </c>
      <c r="C398" s="79">
        <v>42369</v>
      </c>
      <c r="D398" s="12">
        <v>658</v>
      </c>
      <c r="E398" s="12">
        <v>658</v>
      </c>
      <c r="F398" s="12">
        <v>19.739999999999998</v>
      </c>
      <c r="G398" s="12">
        <v>638.26</v>
      </c>
      <c r="H398" s="22">
        <v>13.16</v>
      </c>
      <c r="I398" s="54" t="s">
        <v>129</v>
      </c>
      <c r="J398" s="54">
        <v>50</v>
      </c>
      <c r="K398" s="74">
        <v>13.16</v>
      </c>
      <c r="L398" s="13"/>
    </row>
    <row r="399" spans="1:12">
      <c r="A399" s="9" t="s">
        <v>152</v>
      </c>
      <c r="B399" s="54" t="s">
        <v>22</v>
      </c>
      <c r="C399" s="79">
        <v>42369</v>
      </c>
      <c r="D399" s="12">
        <v>3482.87</v>
      </c>
      <c r="E399" s="12">
        <v>3482.87</v>
      </c>
      <c r="F399" s="12">
        <v>104.49</v>
      </c>
      <c r="G399" s="12">
        <v>3378.38</v>
      </c>
      <c r="H399" s="22">
        <v>69.66</v>
      </c>
      <c r="I399" s="54" t="s">
        <v>129</v>
      </c>
      <c r="J399" s="54">
        <v>50</v>
      </c>
      <c r="K399" s="74">
        <v>69.66</v>
      </c>
      <c r="L399" s="13"/>
    </row>
    <row r="400" spans="1:12">
      <c r="A400" s="9" t="s">
        <v>152</v>
      </c>
      <c r="B400" s="54" t="s">
        <v>22</v>
      </c>
      <c r="C400" s="79">
        <v>42369</v>
      </c>
      <c r="D400" s="12">
        <v>6514.62</v>
      </c>
      <c r="E400" s="12">
        <v>6514.62</v>
      </c>
      <c r="F400" s="12">
        <v>195.44</v>
      </c>
      <c r="G400" s="12">
        <v>6319.18</v>
      </c>
      <c r="H400" s="22">
        <v>130.29</v>
      </c>
      <c r="I400" s="54" t="s">
        <v>129</v>
      </c>
      <c r="J400" s="54">
        <v>50</v>
      </c>
      <c r="K400" s="74">
        <v>130.29</v>
      </c>
      <c r="L400" s="13"/>
    </row>
    <row r="401" spans="1:12">
      <c r="A401" s="9" t="s">
        <v>149</v>
      </c>
      <c r="B401" s="54" t="s">
        <v>22</v>
      </c>
      <c r="C401" s="79">
        <v>42369</v>
      </c>
      <c r="D401" s="12">
        <v>1380.27</v>
      </c>
      <c r="E401" s="12">
        <v>1380.27</v>
      </c>
      <c r="F401" s="12">
        <v>41.41</v>
      </c>
      <c r="G401" s="12">
        <v>1338.86</v>
      </c>
      <c r="H401" s="22">
        <v>27.61</v>
      </c>
      <c r="I401" s="54" t="s">
        <v>129</v>
      </c>
      <c r="J401" s="54">
        <v>50</v>
      </c>
      <c r="K401" s="74">
        <v>27.61</v>
      </c>
      <c r="L401" s="13"/>
    </row>
    <row r="402" spans="1:12">
      <c r="A402" s="9" t="s">
        <v>149</v>
      </c>
      <c r="B402" s="54" t="s">
        <v>22</v>
      </c>
      <c r="C402" s="79">
        <v>42369</v>
      </c>
      <c r="D402" s="12">
        <v>1380.26</v>
      </c>
      <c r="E402" s="12">
        <v>1380.26</v>
      </c>
      <c r="F402" s="12">
        <v>41.41</v>
      </c>
      <c r="G402" s="12">
        <v>1338.85</v>
      </c>
      <c r="H402" s="22">
        <v>27.61</v>
      </c>
      <c r="I402" s="54" t="s">
        <v>129</v>
      </c>
      <c r="J402" s="54">
        <v>50</v>
      </c>
      <c r="K402" s="74">
        <v>27.61</v>
      </c>
      <c r="L402" s="13"/>
    </row>
    <row r="403" spans="1:12">
      <c r="A403" s="9" t="s">
        <v>182</v>
      </c>
      <c r="B403" s="54" t="s">
        <v>22</v>
      </c>
      <c r="C403" s="79">
        <v>42369</v>
      </c>
      <c r="D403" s="12">
        <v>2400.86</v>
      </c>
      <c r="E403" s="12">
        <v>2400.86</v>
      </c>
      <c r="F403" s="12">
        <v>72.03</v>
      </c>
      <c r="G403" s="12">
        <v>2328.83</v>
      </c>
      <c r="H403" s="22">
        <v>48.02</v>
      </c>
      <c r="I403" s="54" t="s">
        <v>129</v>
      </c>
      <c r="J403" s="54">
        <v>50</v>
      </c>
      <c r="K403" s="74">
        <v>48.02</v>
      </c>
      <c r="L403" s="13"/>
    </row>
    <row r="404" spans="1:12">
      <c r="A404" s="9" t="s">
        <v>182</v>
      </c>
      <c r="B404" s="54" t="s">
        <v>22</v>
      </c>
      <c r="C404" s="79">
        <v>42369</v>
      </c>
      <c r="D404" s="12">
        <v>2400.86</v>
      </c>
      <c r="E404" s="12">
        <v>2400.86</v>
      </c>
      <c r="F404" s="12">
        <v>72.03</v>
      </c>
      <c r="G404" s="12">
        <v>2328.83</v>
      </c>
      <c r="H404" s="22">
        <v>48.02</v>
      </c>
      <c r="I404" s="54" t="s">
        <v>129</v>
      </c>
      <c r="J404" s="54">
        <v>50</v>
      </c>
      <c r="K404" s="74">
        <v>48.02</v>
      </c>
      <c r="L404" s="13"/>
    </row>
    <row r="405" spans="1:12">
      <c r="A405" s="9" t="s">
        <v>181</v>
      </c>
      <c r="B405" s="54" t="s">
        <v>22</v>
      </c>
      <c r="C405" s="79">
        <v>42369</v>
      </c>
      <c r="D405" s="12">
        <v>2020.05</v>
      </c>
      <c r="E405" s="12">
        <v>2020.05</v>
      </c>
      <c r="F405" s="12">
        <v>60.6</v>
      </c>
      <c r="G405" s="12">
        <v>1959.45</v>
      </c>
      <c r="H405" s="22">
        <v>40.4</v>
      </c>
      <c r="I405" s="54" t="s">
        <v>129</v>
      </c>
      <c r="J405" s="54">
        <v>50</v>
      </c>
      <c r="K405" s="74">
        <v>40.4</v>
      </c>
      <c r="L405" s="13"/>
    </row>
    <row r="406" spans="1:12">
      <c r="A406" s="9" t="s">
        <v>149</v>
      </c>
      <c r="B406" s="54" t="s">
        <v>22</v>
      </c>
      <c r="C406" s="79">
        <v>42369</v>
      </c>
      <c r="D406" s="12">
        <v>4525.43</v>
      </c>
      <c r="E406" s="12">
        <v>4525.43</v>
      </c>
      <c r="F406" s="12">
        <v>135.76</v>
      </c>
      <c r="G406" s="12">
        <v>4389.67</v>
      </c>
      <c r="H406" s="22">
        <v>90.51</v>
      </c>
      <c r="I406" s="54" t="s">
        <v>129</v>
      </c>
      <c r="J406" s="54">
        <v>50</v>
      </c>
      <c r="K406" s="74">
        <v>90.51</v>
      </c>
      <c r="L406" s="13"/>
    </row>
    <row r="407" spans="1:12">
      <c r="A407" s="9" t="s">
        <v>149</v>
      </c>
      <c r="B407" s="54" t="s">
        <v>22</v>
      </c>
      <c r="C407" s="79">
        <v>42369</v>
      </c>
      <c r="D407" s="12">
        <v>3711.84</v>
      </c>
      <c r="E407" s="12">
        <v>3711.84</v>
      </c>
      <c r="F407" s="12">
        <v>111.36</v>
      </c>
      <c r="G407" s="12">
        <v>3600.48</v>
      </c>
      <c r="H407" s="22">
        <v>74.239999999999995</v>
      </c>
      <c r="I407" s="54" t="s">
        <v>129</v>
      </c>
      <c r="J407" s="54">
        <v>50</v>
      </c>
      <c r="K407" s="74">
        <v>74.239999999999995</v>
      </c>
      <c r="L407" s="13"/>
    </row>
    <row r="408" spans="1:12">
      <c r="A408" s="9" t="s">
        <v>181</v>
      </c>
      <c r="B408" s="54" t="s">
        <v>22</v>
      </c>
      <c r="C408" s="79">
        <v>42369</v>
      </c>
      <c r="D408" s="12">
        <v>6209.66</v>
      </c>
      <c r="E408" s="12">
        <v>6209.66</v>
      </c>
      <c r="F408" s="12">
        <v>186.29</v>
      </c>
      <c r="G408" s="12">
        <v>6023.37</v>
      </c>
      <c r="H408" s="22">
        <v>124.19</v>
      </c>
      <c r="I408" s="54" t="s">
        <v>129</v>
      </c>
      <c r="J408" s="54">
        <v>50</v>
      </c>
      <c r="K408" s="74">
        <v>124.19</v>
      </c>
      <c r="L408" s="13"/>
    </row>
    <row r="409" spans="1:12">
      <c r="A409" s="9" t="s">
        <v>152</v>
      </c>
      <c r="B409" s="54" t="s">
        <v>22</v>
      </c>
      <c r="C409" s="79">
        <v>42369</v>
      </c>
      <c r="D409" s="12">
        <v>3665.73</v>
      </c>
      <c r="E409" s="12">
        <v>3665.73</v>
      </c>
      <c r="F409" s="12">
        <v>109.97</v>
      </c>
      <c r="G409" s="12">
        <v>3555.76</v>
      </c>
      <c r="H409" s="22">
        <v>73.31</v>
      </c>
      <c r="I409" s="54" t="s">
        <v>129</v>
      </c>
      <c r="J409" s="54">
        <v>50</v>
      </c>
      <c r="K409" s="74">
        <v>73.31</v>
      </c>
      <c r="L409" s="13"/>
    </row>
    <row r="410" spans="1:12">
      <c r="A410" s="9" t="s">
        <v>149</v>
      </c>
      <c r="B410" s="54" t="s">
        <v>22</v>
      </c>
      <c r="C410" s="79">
        <v>42369</v>
      </c>
      <c r="D410" s="12">
        <v>6840.15</v>
      </c>
      <c r="E410" s="12">
        <v>6840.15</v>
      </c>
      <c r="F410" s="12">
        <v>205.2</v>
      </c>
      <c r="G410" s="12">
        <v>6634.95</v>
      </c>
      <c r="H410" s="22">
        <v>136.80000000000001</v>
      </c>
      <c r="I410" s="54" t="s">
        <v>129</v>
      </c>
      <c r="J410" s="54">
        <v>50</v>
      </c>
      <c r="K410" s="74">
        <v>136.80000000000001</v>
      </c>
      <c r="L410" s="13"/>
    </row>
    <row r="411" spans="1:12">
      <c r="A411" s="9" t="s">
        <v>149</v>
      </c>
      <c r="B411" s="54" t="s">
        <v>22</v>
      </c>
      <c r="C411" s="79">
        <v>42369</v>
      </c>
      <c r="D411" s="12">
        <v>6569.97</v>
      </c>
      <c r="E411" s="12">
        <v>6569.97</v>
      </c>
      <c r="F411" s="12">
        <v>197.1</v>
      </c>
      <c r="G411" s="12">
        <v>6372.87</v>
      </c>
      <c r="H411" s="22">
        <v>131.4</v>
      </c>
      <c r="I411" s="54" t="s">
        <v>129</v>
      </c>
      <c r="J411" s="54">
        <v>50</v>
      </c>
      <c r="K411" s="74">
        <v>131.4</v>
      </c>
      <c r="L411" s="13"/>
    </row>
    <row r="412" spans="1:12">
      <c r="A412" s="9" t="s">
        <v>149</v>
      </c>
      <c r="B412" s="54" t="s">
        <v>22</v>
      </c>
      <c r="C412" s="79">
        <v>42369</v>
      </c>
      <c r="D412" s="12">
        <v>2510.9299999999998</v>
      </c>
      <c r="E412" s="12">
        <v>2510.9299999999998</v>
      </c>
      <c r="F412" s="12">
        <v>75.33</v>
      </c>
      <c r="G412" s="12">
        <v>2435.6</v>
      </c>
      <c r="H412" s="22">
        <v>50.22</v>
      </c>
      <c r="I412" s="54" t="s">
        <v>129</v>
      </c>
      <c r="J412" s="54">
        <v>50</v>
      </c>
      <c r="K412" s="74">
        <v>50.22</v>
      </c>
      <c r="L412" s="13"/>
    </row>
    <row r="413" spans="1:12">
      <c r="A413" s="9" t="s">
        <v>149</v>
      </c>
      <c r="B413" s="54" t="s">
        <v>22</v>
      </c>
      <c r="C413" s="79">
        <v>42369</v>
      </c>
      <c r="D413" s="12">
        <v>973.91</v>
      </c>
      <c r="E413" s="12">
        <v>973.91</v>
      </c>
      <c r="F413" s="12">
        <v>29.22</v>
      </c>
      <c r="G413" s="12">
        <v>944.69</v>
      </c>
      <c r="H413" s="22">
        <v>19.48</v>
      </c>
      <c r="I413" s="54" t="s">
        <v>129</v>
      </c>
      <c r="J413" s="54">
        <v>50</v>
      </c>
      <c r="K413" s="74">
        <v>19.48</v>
      </c>
      <c r="L413" s="13"/>
    </row>
    <row r="414" spans="1:12">
      <c r="A414" s="9" t="s">
        <v>149</v>
      </c>
      <c r="B414" s="54" t="s">
        <v>22</v>
      </c>
      <c r="C414" s="79">
        <v>42369</v>
      </c>
      <c r="D414" s="12">
        <v>973.91</v>
      </c>
      <c r="E414" s="12">
        <v>973.91</v>
      </c>
      <c r="F414" s="12">
        <v>29.22</v>
      </c>
      <c r="G414" s="12">
        <v>944.69</v>
      </c>
      <c r="H414" s="22">
        <v>19.48</v>
      </c>
      <c r="I414" s="54" t="s">
        <v>129</v>
      </c>
      <c r="J414" s="54">
        <v>50</v>
      </c>
      <c r="K414" s="74">
        <v>19.48</v>
      </c>
      <c r="L414" s="13"/>
    </row>
    <row r="415" spans="1:12">
      <c r="A415" s="9" t="s">
        <v>230</v>
      </c>
      <c r="B415" s="54" t="s">
        <v>22</v>
      </c>
      <c r="C415" s="79">
        <v>42369</v>
      </c>
      <c r="D415" s="12">
        <v>4154.0200000000004</v>
      </c>
      <c r="E415" s="12">
        <v>4154.0200000000004</v>
      </c>
      <c r="F415" s="12">
        <v>124.62</v>
      </c>
      <c r="G415" s="12">
        <v>4029.4</v>
      </c>
      <c r="H415" s="22">
        <v>83.08</v>
      </c>
      <c r="I415" s="54" t="s">
        <v>129</v>
      </c>
      <c r="J415" s="54">
        <v>50</v>
      </c>
      <c r="K415" s="74">
        <v>83.08</v>
      </c>
      <c r="L415" s="13"/>
    </row>
    <row r="416" spans="1:12">
      <c r="A416" s="9" t="s">
        <v>231</v>
      </c>
      <c r="B416" s="54" t="s">
        <v>22</v>
      </c>
      <c r="C416" s="79">
        <v>42369</v>
      </c>
      <c r="D416" s="12">
        <v>4626.18</v>
      </c>
      <c r="E416" s="12">
        <v>4626.18</v>
      </c>
      <c r="F416" s="12">
        <v>138.78</v>
      </c>
      <c r="G416" s="12">
        <v>4487.3999999999996</v>
      </c>
      <c r="H416" s="22">
        <v>92.52</v>
      </c>
      <c r="I416" s="54" t="s">
        <v>129</v>
      </c>
      <c r="J416" s="54">
        <v>50</v>
      </c>
      <c r="K416" s="74">
        <v>92.52</v>
      </c>
      <c r="L416" s="13"/>
    </row>
    <row r="417" spans="1:12">
      <c r="A417" s="9" t="s">
        <v>231</v>
      </c>
      <c r="B417" s="54" t="s">
        <v>22</v>
      </c>
      <c r="C417" s="79">
        <v>42369</v>
      </c>
      <c r="D417" s="12">
        <v>987</v>
      </c>
      <c r="E417" s="12">
        <v>987</v>
      </c>
      <c r="F417" s="12">
        <v>29.61</v>
      </c>
      <c r="G417" s="12">
        <v>957.39</v>
      </c>
      <c r="H417" s="22">
        <v>19.739999999999998</v>
      </c>
      <c r="I417" s="54" t="s">
        <v>129</v>
      </c>
      <c r="J417" s="54">
        <v>50</v>
      </c>
      <c r="K417" s="74">
        <v>19.739999999999998</v>
      </c>
      <c r="L417" s="13"/>
    </row>
    <row r="418" spans="1:12">
      <c r="A418" s="9" t="s">
        <v>231</v>
      </c>
      <c r="B418" s="54" t="s">
        <v>22</v>
      </c>
      <c r="C418" s="79">
        <v>42369</v>
      </c>
      <c r="D418" s="12">
        <v>658</v>
      </c>
      <c r="E418" s="12">
        <v>658</v>
      </c>
      <c r="F418" s="12">
        <v>19.739999999999998</v>
      </c>
      <c r="G418" s="12">
        <v>638.26</v>
      </c>
      <c r="H418" s="22">
        <v>13.16</v>
      </c>
      <c r="I418" s="54" t="s">
        <v>129</v>
      </c>
      <c r="J418" s="54">
        <v>50</v>
      </c>
      <c r="K418" s="74">
        <v>13.16</v>
      </c>
      <c r="L418" s="13"/>
    </row>
    <row r="419" spans="1:12">
      <c r="A419" s="9" t="s">
        <v>232</v>
      </c>
      <c r="B419" s="54" t="s">
        <v>22</v>
      </c>
      <c r="C419" s="79">
        <v>42369</v>
      </c>
      <c r="D419" s="12">
        <v>4626.93</v>
      </c>
      <c r="E419" s="12">
        <v>4626.93</v>
      </c>
      <c r="F419" s="12">
        <v>138.81</v>
      </c>
      <c r="G419" s="12">
        <v>4488.12</v>
      </c>
      <c r="H419" s="22">
        <v>92.54</v>
      </c>
      <c r="I419" s="54" t="s">
        <v>129</v>
      </c>
      <c r="J419" s="54">
        <v>50</v>
      </c>
      <c r="K419" s="74">
        <v>92.54</v>
      </c>
      <c r="L419" s="13"/>
    </row>
    <row r="420" spans="1:12">
      <c r="A420" s="9" t="s">
        <v>232</v>
      </c>
      <c r="B420" s="54" t="s">
        <v>22</v>
      </c>
      <c r="C420" s="79">
        <v>42369</v>
      </c>
      <c r="D420" s="12">
        <v>987</v>
      </c>
      <c r="E420" s="12">
        <v>987</v>
      </c>
      <c r="F420" s="12">
        <v>29.61</v>
      </c>
      <c r="G420" s="12">
        <v>957.39</v>
      </c>
      <c r="H420" s="22">
        <v>19.739999999999998</v>
      </c>
      <c r="I420" s="54" t="s">
        <v>129</v>
      </c>
      <c r="J420" s="54">
        <v>50</v>
      </c>
      <c r="K420" s="74">
        <v>19.739999999999998</v>
      </c>
      <c r="L420" s="13"/>
    </row>
    <row r="421" spans="1:12">
      <c r="A421" s="9" t="s">
        <v>232</v>
      </c>
      <c r="B421" s="54" t="s">
        <v>22</v>
      </c>
      <c r="C421" s="79">
        <v>42369</v>
      </c>
      <c r="D421" s="12">
        <v>658</v>
      </c>
      <c r="E421" s="12">
        <v>658</v>
      </c>
      <c r="F421" s="12">
        <v>19.739999999999998</v>
      </c>
      <c r="G421" s="12">
        <v>638.26</v>
      </c>
      <c r="H421" s="22">
        <v>13.16</v>
      </c>
      <c r="I421" s="54" t="s">
        <v>129</v>
      </c>
      <c r="J421" s="54">
        <v>50</v>
      </c>
      <c r="K421" s="74">
        <v>13.16</v>
      </c>
      <c r="L421" s="13"/>
    </row>
    <row r="422" spans="1:12">
      <c r="A422" s="9" t="s">
        <v>233</v>
      </c>
      <c r="B422" s="54" t="s">
        <v>22</v>
      </c>
      <c r="C422" s="79">
        <v>42369</v>
      </c>
      <c r="D422" s="12">
        <v>4626.92</v>
      </c>
      <c r="E422" s="12">
        <v>4626.92</v>
      </c>
      <c r="F422" s="12">
        <v>138.81</v>
      </c>
      <c r="G422" s="12">
        <v>4488.1099999999997</v>
      </c>
      <c r="H422" s="22">
        <v>92.54</v>
      </c>
      <c r="I422" s="54" t="s">
        <v>129</v>
      </c>
      <c r="J422" s="54">
        <v>50</v>
      </c>
      <c r="K422" s="74">
        <v>92.54</v>
      </c>
      <c r="L422" s="13"/>
    </row>
    <row r="423" spans="1:12">
      <c r="A423" s="9" t="s">
        <v>233</v>
      </c>
      <c r="B423" s="54" t="s">
        <v>22</v>
      </c>
      <c r="C423" s="79">
        <v>42369</v>
      </c>
      <c r="D423" s="12">
        <v>1288</v>
      </c>
      <c r="E423" s="12">
        <v>1288</v>
      </c>
      <c r="F423" s="12">
        <v>38.64</v>
      </c>
      <c r="G423" s="12">
        <v>1249.3599999999999</v>
      </c>
      <c r="H423" s="22">
        <v>25.76</v>
      </c>
      <c r="I423" s="54" t="s">
        <v>129</v>
      </c>
      <c r="J423" s="54">
        <v>50</v>
      </c>
      <c r="K423" s="74">
        <v>25.76</v>
      </c>
      <c r="L423" s="13"/>
    </row>
    <row r="424" spans="1:12">
      <c r="A424" s="9" t="s">
        <v>233</v>
      </c>
      <c r="B424" s="54" t="s">
        <v>22</v>
      </c>
      <c r="C424" s="79">
        <v>42369</v>
      </c>
      <c r="D424" s="12">
        <v>658</v>
      </c>
      <c r="E424" s="12">
        <v>658</v>
      </c>
      <c r="F424" s="12">
        <v>19.739999999999998</v>
      </c>
      <c r="G424" s="12">
        <v>638.26</v>
      </c>
      <c r="H424" s="22">
        <v>13.16</v>
      </c>
      <c r="I424" s="54" t="s">
        <v>129</v>
      </c>
      <c r="J424" s="54">
        <v>50</v>
      </c>
      <c r="K424" s="74">
        <v>13.16</v>
      </c>
      <c r="L424" s="13"/>
    </row>
    <row r="425" spans="1:12">
      <c r="A425" s="9" t="s">
        <v>234</v>
      </c>
      <c r="B425" s="54" t="s">
        <v>22</v>
      </c>
      <c r="C425" s="79">
        <v>42369</v>
      </c>
      <c r="D425" s="12">
        <v>29.24</v>
      </c>
      <c r="E425" s="12">
        <v>29.24</v>
      </c>
      <c r="F425" s="12">
        <v>0.87</v>
      </c>
      <c r="G425" s="12">
        <v>28.37</v>
      </c>
      <c r="H425" s="22">
        <v>0.57999999999999996</v>
      </c>
      <c r="I425" s="54" t="s">
        <v>129</v>
      </c>
      <c r="J425" s="54">
        <v>50</v>
      </c>
      <c r="K425" s="74">
        <v>0.57999999999999996</v>
      </c>
      <c r="L425" s="13"/>
    </row>
    <row r="426" spans="1:12">
      <c r="A426" s="9" t="s">
        <v>234</v>
      </c>
      <c r="B426" s="54" t="s">
        <v>22</v>
      </c>
      <c r="C426" s="79">
        <v>42369</v>
      </c>
      <c r="D426" s="12">
        <v>100.6</v>
      </c>
      <c r="E426" s="12">
        <v>100.6</v>
      </c>
      <c r="F426" s="12">
        <v>3.02</v>
      </c>
      <c r="G426" s="12">
        <v>97.58</v>
      </c>
      <c r="H426" s="22">
        <v>2.0099999999999998</v>
      </c>
      <c r="I426" s="54" t="s">
        <v>129</v>
      </c>
      <c r="J426" s="54">
        <v>50</v>
      </c>
      <c r="K426" s="74">
        <v>2.0099999999999998</v>
      </c>
      <c r="L426" s="13"/>
    </row>
    <row r="427" spans="1:12">
      <c r="A427" s="9" t="s">
        <v>234</v>
      </c>
      <c r="B427" s="54" t="s">
        <v>22</v>
      </c>
      <c r="C427" s="79">
        <v>42369</v>
      </c>
      <c r="D427" s="12">
        <v>276.39</v>
      </c>
      <c r="E427" s="12">
        <v>276.39</v>
      </c>
      <c r="F427" s="12">
        <v>8.2899999999999991</v>
      </c>
      <c r="G427" s="12">
        <v>268.10000000000002</v>
      </c>
      <c r="H427" s="22">
        <v>5.53</v>
      </c>
      <c r="I427" s="54" t="s">
        <v>129</v>
      </c>
      <c r="J427" s="54">
        <v>50</v>
      </c>
      <c r="K427" s="74">
        <v>5.53</v>
      </c>
      <c r="L427" s="13"/>
    </row>
    <row r="428" spans="1:12">
      <c r="A428" s="9" t="s">
        <v>235</v>
      </c>
      <c r="B428" s="54" t="s">
        <v>22</v>
      </c>
      <c r="C428" s="79">
        <v>42369</v>
      </c>
      <c r="D428" s="12">
        <v>1475.28</v>
      </c>
      <c r="E428" s="12">
        <v>1475.28</v>
      </c>
      <c r="F428" s="12">
        <v>44.26</v>
      </c>
      <c r="G428" s="12">
        <v>1431.02</v>
      </c>
      <c r="H428" s="22">
        <v>29.51</v>
      </c>
      <c r="I428" s="54" t="s">
        <v>129</v>
      </c>
      <c r="J428" s="54">
        <v>50</v>
      </c>
      <c r="K428" s="74">
        <v>29.51</v>
      </c>
      <c r="L428" s="13"/>
    </row>
    <row r="429" spans="1:12">
      <c r="A429" s="9" t="s">
        <v>236</v>
      </c>
      <c r="B429" s="54" t="s">
        <v>22</v>
      </c>
      <c r="C429" s="79">
        <v>42369</v>
      </c>
      <c r="D429" s="12">
        <v>9444.64</v>
      </c>
      <c r="E429" s="12">
        <v>9444.64</v>
      </c>
      <c r="F429" s="12">
        <v>283.33999999999997</v>
      </c>
      <c r="G429" s="12">
        <v>9161.2999999999993</v>
      </c>
      <c r="H429" s="22">
        <v>188.89</v>
      </c>
      <c r="I429" s="54" t="s">
        <v>129</v>
      </c>
      <c r="J429" s="54">
        <v>50</v>
      </c>
      <c r="K429" s="74">
        <v>188.89</v>
      </c>
      <c r="L429" s="13"/>
    </row>
    <row r="430" spans="1:12">
      <c r="A430" s="9" t="s">
        <v>236</v>
      </c>
      <c r="B430" s="54" t="s">
        <v>22</v>
      </c>
      <c r="C430" s="79">
        <v>42369</v>
      </c>
      <c r="D430" s="12">
        <v>3079.72</v>
      </c>
      <c r="E430" s="12">
        <v>3079.72</v>
      </c>
      <c r="F430" s="12">
        <v>92.39</v>
      </c>
      <c r="G430" s="12">
        <v>2987.33</v>
      </c>
      <c r="H430" s="22">
        <v>61.59</v>
      </c>
      <c r="I430" s="54" t="s">
        <v>129</v>
      </c>
      <c r="J430" s="54">
        <v>50</v>
      </c>
      <c r="K430" s="74">
        <v>61.59</v>
      </c>
      <c r="L430" s="13"/>
    </row>
    <row r="431" spans="1:12">
      <c r="A431" s="9" t="s">
        <v>236</v>
      </c>
      <c r="B431" s="54" t="s">
        <v>22</v>
      </c>
      <c r="C431" s="79">
        <v>42369</v>
      </c>
      <c r="D431" s="12">
        <v>1628.19</v>
      </c>
      <c r="E431" s="12">
        <v>1628.19</v>
      </c>
      <c r="F431" s="12">
        <v>48.84</v>
      </c>
      <c r="G431" s="12">
        <v>1579.35</v>
      </c>
      <c r="H431" s="22">
        <v>32.56</v>
      </c>
      <c r="I431" s="54" t="s">
        <v>129</v>
      </c>
      <c r="J431" s="54">
        <v>50</v>
      </c>
      <c r="K431" s="74">
        <v>32.56</v>
      </c>
      <c r="L431" s="13"/>
    </row>
    <row r="432" spans="1:12">
      <c r="A432" s="9" t="s">
        <v>237</v>
      </c>
      <c r="B432" s="54" t="s">
        <v>22</v>
      </c>
      <c r="C432" s="79">
        <v>42369</v>
      </c>
      <c r="D432" s="12">
        <v>15.23</v>
      </c>
      <c r="E432" s="12">
        <v>15.23</v>
      </c>
      <c r="F432" s="12">
        <v>0.45</v>
      </c>
      <c r="G432" s="12">
        <v>14.78</v>
      </c>
      <c r="H432" s="22">
        <v>0.3</v>
      </c>
      <c r="I432" s="54" t="s">
        <v>129</v>
      </c>
      <c r="J432" s="54">
        <v>50</v>
      </c>
      <c r="K432" s="74">
        <v>0.3</v>
      </c>
      <c r="L432" s="13"/>
    </row>
    <row r="433" spans="1:12">
      <c r="A433" s="9" t="s">
        <v>237</v>
      </c>
      <c r="B433" s="54" t="s">
        <v>22</v>
      </c>
      <c r="C433" s="79">
        <v>42369</v>
      </c>
      <c r="D433" s="12">
        <v>369.04</v>
      </c>
      <c r="E433" s="12">
        <v>369.04</v>
      </c>
      <c r="F433" s="12">
        <v>11.07</v>
      </c>
      <c r="G433" s="12">
        <v>357.97</v>
      </c>
      <c r="H433" s="22">
        <v>7.38</v>
      </c>
      <c r="I433" s="54" t="s">
        <v>129</v>
      </c>
      <c r="J433" s="54">
        <v>50</v>
      </c>
      <c r="K433" s="74">
        <v>7.38</v>
      </c>
      <c r="L433" s="13"/>
    </row>
    <row r="434" spans="1:12">
      <c r="A434" s="9" t="s">
        <v>238</v>
      </c>
      <c r="B434" s="54" t="s">
        <v>22</v>
      </c>
      <c r="C434" s="79">
        <v>42369</v>
      </c>
      <c r="D434" s="12">
        <v>8.9700000000000006</v>
      </c>
      <c r="E434" s="12">
        <v>8.9700000000000006</v>
      </c>
      <c r="F434" s="12">
        <v>0.27</v>
      </c>
      <c r="G434" s="12">
        <v>8.6999999999999993</v>
      </c>
      <c r="H434" s="22">
        <v>0.18</v>
      </c>
      <c r="I434" s="54" t="s">
        <v>129</v>
      </c>
      <c r="J434" s="54">
        <v>50</v>
      </c>
      <c r="K434" s="74">
        <v>0.18</v>
      </c>
      <c r="L434" s="13"/>
    </row>
    <row r="435" spans="1:12">
      <c r="A435" s="9" t="s">
        <v>238</v>
      </c>
      <c r="B435" s="54" t="s">
        <v>22</v>
      </c>
      <c r="C435" s="79">
        <v>42369</v>
      </c>
      <c r="D435" s="12">
        <v>14.86</v>
      </c>
      <c r="E435" s="12">
        <v>14.86</v>
      </c>
      <c r="F435" s="12">
        <v>0.45</v>
      </c>
      <c r="G435" s="12">
        <v>14.41</v>
      </c>
      <c r="H435" s="22">
        <v>0.3</v>
      </c>
      <c r="I435" s="54" t="s">
        <v>129</v>
      </c>
      <c r="J435" s="54">
        <v>50</v>
      </c>
      <c r="K435" s="74">
        <v>0.3</v>
      </c>
      <c r="L435" s="13"/>
    </row>
    <row r="436" spans="1:12">
      <c r="A436" s="9" t="s">
        <v>238</v>
      </c>
      <c r="B436" s="54" t="s">
        <v>22</v>
      </c>
      <c r="C436" s="79">
        <v>42369</v>
      </c>
      <c r="D436" s="12">
        <v>234.83</v>
      </c>
      <c r="E436" s="12">
        <v>234.83</v>
      </c>
      <c r="F436" s="12">
        <v>7.05</v>
      </c>
      <c r="G436" s="12">
        <v>227.78</v>
      </c>
      <c r="H436" s="22">
        <v>4.7</v>
      </c>
      <c r="I436" s="54" t="s">
        <v>129</v>
      </c>
      <c r="J436" s="54">
        <v>50</v>
      </c>
      <c r="K436" s="74">
        <v>4.7</v>
      </c>
      <c r="L436" s="13"/>
    </row>
    <row r="437" spans="1:12">
      <c r="A437" s="9" t="s">
        <v>149</v>
      </c>
      <c r="B437" s="54" t="s">
        <v>22</v>
      </c>
      <c r="C437" s="79">
        <v>42369</v>
      </c>
      <c r="D437" s="12">
        <v>3542.77</v>
      </c>
      <c r="E437" s="12">
        <v>3542.77</v>
      </c>
      <c r="F437" s="12">
        <v>106.29</v>
      </c>
      <c r="G437" s="12">
        <v>3436.48</v>
      </c>
      <c r="H437" s="22">
        <v>70.86</v>
      </c>
      <c r="I437" s="54" t="s">
        <v>129</v>
      </c>
      <c r="J437" s="54">
        <v>50</v>
      </c>
      <c r="K437" s="74">
        <v>70.86</v>
      </c>
      <c r="L437" s="13"/>
    </row>
    <row r="438" spans="1:12">
      <c r="A438" s="9" t="s">
        <v>230</v>
      </c>
      <c r="B438" s="54" t="s">
        <v>22</v>
      </c>
      <c r="C438" s="79">
        <v>42369</v>
      </c>
      <c r="D438" s="12">
        <v>2211.6</v>
      </c>
      <c r="E438" s="12">
        <v>2211.6</v>
      </c>
      <c r="F438" s="12">
        <v>66.349999999999994</v>
      </c>
      <c r="G438" s="12">
        <v>2145.25</v>
      </c>
      <c r="H438" s="22">
        <v>44.23</v>
      </c>
      <c r="I438" s="54" t="s">
        <v>129</v>
      </c>
      <c r="J438" s="54">
        <v>50</v>
      </c>
      <c r="K438" s="74">
        <v>44.23</v>
      </c>
      <c r="L438" s="13"/>
    </row>
    <row r="439" spans="1:12">
      <c r="A439" s="9" t="s">
        <v>158</v>
      </c>
      <c r="B439" s="54" t="s">
        <v>22</v>
      </c>
      <c r="C439" s="79">
        <v>42369</v>
      </c>
      <c r="D439" s="12">
        <v>1358.87</v>
      </c>
      <c r="E439" s="12">
        <v>1358.87</v>
      </c>
      <c r="F439" s="12">
        <v>40.770000000000003</v>
      </c>
      <c r="G439" s="12">
        <v>1318.1</v>
      </c>
      <c r="H439" s="22">
        <v>27.18</v>
      </c>
      <c r="I439" s="54" t="s">
        <v>129</v>
      </c>
      <c r="J439" s="54">
        <v>50</v>
      </c>
      <c r="K439" s="74">
        <v>27.18</v>
      </c>
      <c r="L439" s="13"/>
    </row>
    <row r="440" spans="1:12">
      <c r="A440" s="9" t="s">
        <v>230</v>
      </c>
      <c r="B440" s="54" t="s">
        <v>22</v>
      </c>
      <c r="C440" s="79">
        <v>42369</v>
      </c>
      <c r="D440" s="12">
        <v>2366.89</v>
      </c>
      <c r="E440" s="12">
        <v>2366.89</v>
      </c>
      <c r="F440" s="12">
        <v>71.010000000000005</v>
      </c>
      <c r="G440" s="12">
        <v>2295.88</v>
      </c>
      <c r="H440" s="22">
        <v>47.34</v>
      </c>
      <c r="I440" s="54" t="s">
        <v>129</v>
      </c>
      <c r="J440" s="54">
        <v>50</v>
      </c>
      <c r="K440" s="74">
        <v>47.34</v>
      </c>
      <c r="L440" s="13"/>
    </row>
    <row r="441" spans="1:12">
      <c r="A441" s="9" t="s">
        <v>149</v>
      </c>
      <c r="B441" s="54" t="s">
        <v>22</v>
      </c>
      <c r="C441" s="79">
        <v>42369</v>
      </c>
      <c r="D441" s="12">
        <v>5016.57</v>
      </c>
      <c r="E441" s="12">
        <v>5016.57</v>
      </c>
      <c r="F441" s="12">
        <v>150.5</v>
      </c>
      <c r="G441" s="12">
        <v>4866.07</v>
      </c>
      <c r="H441" s="22">
        <v>100.33</v>
      </c>
      <c r="I441" s="54" t="s">
        <v>129</v>
      </c>
      <c r="J441" s="54">
        <v>50</v>
      </c>
      <c r="K441" s="74">
        <v>100.33</v>
      </c>
      <c r="L441" s="13"/>
    </row>
    <row r="442" spans="1:12">
      <c r="A442" s="9" t="s">
        <v>230</v>
      </c>
      <c r="B442" s="54" t="s">
        <v>22</v>
      </c>
      <c r="C442" s="79">
        <v>42369</v>
      </c>
      <c r="D442" s="12">
        <v>353.93</v>
      </c>
      <c r="E442" s="12">
        <v>353.93</v>
      </c>
      <c r="F442" s="12">
        <v>10.62</v>
      </c>
      <c r="G442" s="12">
        <v>343.31</v>
      </c>
      <c r="H442" s="22">
        <v>7.08</v>
      </c>
      <c r="I442" s="54" t="s">
        <v>129</v>
      </c>
      <c r="J442" s="54">
        <v>50</v>
      </c>
      <c r="K442" s="74">
        <v>7.08</v>
      </c>
      <c r="L442" s="13"/>
    </row>
    <row r="443" spans="1:12">
      <c r="A443" s="9" t="s">
        <v>152</v>
      </c>
      <c r="B443" s="54" t="s">
        <v>22</v>
      </c>
      <c r="C443" s="79">
        <v>42369</v>
      </c>
      <c r="D443" s="12">
        <v>2724.03</v>
      </c>
      <c r="E443" s="12">
        <v>2724.03</v>
      </c>
      <c r="F443" s="12">
        <v>81.72</v>
      </c>
      <c r="G443" s="12">
        <v>2642.31</v>
      </c>
      <c r="H443" s="22">
        <v>54.48</v>
      </c>
      <c r="I443" s="54" t="s">
        <v>129</v>
      </c>
      <c r="J443" s="54">
        <v>50</v>
      </c>
      <c r="K443" s="74">
        <v>54.48</v>
      </c>
      <c r="L443" s="13"/>
    </row>
    <row r="444" spans="1:12">
      <c r="A444" s="9" t="s">
        <v>152</v>
      </c>
      <c r="B444" s="54" t="s">
        <v>22</v>
      </c>
      <c r="C444" s="79">
        <v>42369</v>
      </c>
      <c r="D444" s="12">
        <v>6560.1</v>
      </c>
      <c r="E444" s="12">
        <v>6560.1</v>
      </c>
      <c r="F444" s="12">
        <v>196.8</v>
      </c>
      <c r="G444" s="12">
        <v>6363.3</v>
      </c>
      <c r="H444" s="22">
        <v>131.19999999999999</v>
      </c>
      <c r="I444" s="54" t="s">
        <v>129</v>
      </c>
      <c r="J444" s="54">
        <v>50</v>
      </c>
      <c r="K444" s="74">
        <v>131.19999999999999</v>
      </c>
      <c r="L444" s="13"/>
    </row>
    <row r="445" spans="1:12">
      <c r="A445" s="9" t="s">
        <v>149</v>
      </c>
      <c r="B445" s="54" t="s">
        <v>22</v>
      </c>
      <c r="C445" s="79">
        <v>42369</v>
      </c>
      <c r="D445" s="12">
        <v>8900.6</v>
      </c>
      <c r="E445" s="12">
        <v>8900.6</v>
      </c>
      <c r="F445" s="12">
        <v>267.02</v>
      </c>
      <c r="G445" s="12">
        <v>8633.58</v>
      </c>
      <c r="H445" s="22">
        <v>178.01</v>
      </c>
      <c r="I445" s="54" t="s">
        <v>129</v>
      </c>
      <c r="J445" s="54">
        <v>50</v>
      </c>
      <c r="K445" s="74">
        <v>178.01</v>
      </c>
      <c r="L445" s="13"/>
    </row>
    <row r="446" spans="1:12">
      <c r="A446" s="9" t="s">
        <v>239</v>
      </c>
      <c r="B446" s="54" t="s">
        <v>22</v>
      </c>
      <c r="C446" s="79">
        <v>42369</v>
      </c>
      <c r="D446" s="12">
        <v>240.46</v>
      </c>
      <c r="E446" s="12">
        <v>240.46</v>
      </c>
      <c r="F446" s="12">
        <v>7.21</v>
      </c>
      <c r="G446" s="12">
        <v>233.25</v>
      </c>
      <c r="H446" s="22">
        <v>4.8099999999999996</v>
      </c>
      <c r="I446" s="54" t="s">
        <v>129</v>
      </c>
      <c r="J446" s="54">
        <v>50</v>
      </c>
      <c r="K446" s="74">
        <v>4.8099999999999996</v>
      </c>
      <c r="L446" s="13"/>
    </row>
    <row r="447" spans="1:12">
      <c r="A447" s="9" t="s">
        <v>239</v>
      </c>
      <c r="B447" s="54" t="s">
        <v>22</v>
      </c>
      <c r="C447" s="79">
        <v>42369</v>
      </c>
      <c r="D447" s="12">
        <v>947.68</v>
      </c>
      <c r="E447" s="12">
        <v>947.68</v>
      </c>
      <c r="F447" s="12">
        <v>28.43</v>
      </c>
      <c r="G447" s="12">
        <v>919.25</v>
      </c>
      <c r="H447" s="22">
        <v>18.95</v>
      </c>
      <c r="I447" s="54" t="s">
        <v>129</v>
      </c>
      <c r="J447" s="54">
        <v>50</v>
      </c>
      <c r="K447" s="74">
        <v>18.95</v>
      </c>
      <c r="L447" s="13"/>
    </row>
    <row r="448" spans="1:12">
      <c r="A448" s="9" t="s">
        <v>240</v>
      </c>
      <c r="B448" s="54" t="s">
        <v>22</v>
      </c>
      <c r="C448" s="79">
        <v>42369</v>
      </c>
      <c r="D448" s="12">
        <v>100.6</v>
      </c>
      <c r="E448" s="12">
        <v>100.6</v>
      </c>
      <c r="F448" s="12">
        <v>3.02</v>
      </c>
      <c r="G448" s="12">
        <v>97.58</v>
      </c>
      <c r="H448" s="22">
        <v>2.0099999999999998</v>
      </c>
      <c r="I448" s="54" t="s">
        <v>129</v>
      </c>
      <c r="J448" s="54">
        <v>50</v>
      </c>
      <c r="K448" s="74">
        <v>2.0099999999999998</v>
      </c>
      <c r="L448" s="13"/>
    </row>
    <row r="449" spans="1:12">
      <c r="A449" s="9" t="s">
        <v>240</v>
      </c>
      <c r="B449" s="54" t="s">
        <v>22</v>
      </c>
      <c r="C449" s="79">
        <v>42369</v>
      </c>
      <c r="D449" s="12">
        <v>268.44</v>
      </c>
      <c r="E449" s="12">
        <v>268.44</v>
      </c>
      <c r="F449" s="12">
        <v>8.0500000000000007</v>
      </c>
      <c r="G449" s="12">
        <v>260.39</v>
      </c>
      <c r="H449" s="22">
        <v>5.37</v>
      </c>
      <c r="I449" s="54" t="s">
        <v>129</v>
      </c>
      <c r="J449" s="54">
        <v>50</v>
      </c>
      <c r="K449" s="74">
        <v>5.37</v>
      </c>
      <c r="L449" s="13"/>
    </row>
    <row r="450" spans="1:12">
      <c r="A450" s="9" t="s">
        <v>241</v>
      </c>
      <c r="B450" s="54" t="s">
        <v>22</v>
      </c>
      <c r="C450" s="79">
        <v>42369</v>
      </c>
      <c r="D450" s="12">
        <v>32.17</v>
      </c>
      <c r="E450" s="12">
        <v>32.17</v>
      </c>
      <c r="F450" s="12">
        <v>0.96</v>
      </c>
      <c r="G450" s="12">
        <v>31.21</v>
      </c>
      <c r="H450" s="22">
        <v>0.64</v>
      </c>
      <c r="I450" s="54" t="s">
        <v>129</v>
      </c>
      <c r="J450" s="54">
        <v>50</v>
      </c>
      <c r="K450" s="74">
        <v>0.64</v>
      </c>
      <c r="L450" s="13"/>
    </row>
    <row r="451" spans="1:12">
      <c r="A451" s="9" t="s">
        <v>241</v>
      </c>
      <c r="B451" s="54" t="s">
        <v>22</v>
      </c>
      <c r="C451" s="79">
        <v>42369</v>
      </c>
      <c r="D451" s="12">
        <v>839.67</v>
      </c>
      <c r="E451" s="12">
        <v>839.67</v>
      </c>
      <c r="F451" s="12">
        <v>25.19</v>
      </c>
      <c r="G451" s="12">
        <v>814.48</v>
      </c>
      <c r="H451" s="22">
        <v>16.79</v>
      </c>
      <c r="I451" s="54" t="s">
        <v>129</v>
      </c>
      <c r="J451" s="54">
        <v>50</v>
      </c>
      <c r="K451" s="74">
        <v>16.79</v>
      </c>
      <c r="L451" s="13"/>
    </row>
    <row r="452" spans="1:12">
      <c r="A452" s="9" t="s">
        <v>242</v>
      </c>
      <c r="B452" s="54" t="s">
        <v>22</v>
      </c>
      <c r="C452" s="79">
        <v>42369</v>
      </c>
      <c r="D452" s="12">
        <v>505.47</v>
      </c>
      <c r="E452" s="12">
        <v>505.47</v>
      </c>
      <c r="F452" s="12">
        <v>15.16</v>
      </c>
      <c r="G452" s="12">
        <v>490.31</v>
      </c>
      <c r="H452" s="22">
        <v>10.11</v>
      </c>
      <c r="I452" s="54" t="s">
        <v>129</v>
      </c>
      <c r="J452" s="54">
        <v>50</v>
      </c>
      <c r="K452" s="74">
        <v>10.11</v>
      </c>
      <c r="L452" s="13"/>
    </row>
    <row r="453" spans="1:12">
      <c r="A453" s="9" t="s">
        <v>242</v>
      </c>
      <c r="B453" s="54" t="s">
        <v>22</v>
      </c>
      <c r="C453" s="79">
        <v>42369</v>
      </c>
      <c r="D453" s="12">
        <v>2019.65</v>
      </c>
      <c r="E453" s="12">
        <v>2019.65</v>
      </c>
      <c r="F453" s="12">
        <v>60.59</v>
      </c>
      <c r="G453" s="12">
        <v>1959.06</v>
      </c>
      <c r="H453" s="22">
        <v>40.39</v>
      </c>
      <c r="I453" s="54" t="s">
        <v>129</v>
      </c>
      <c r="J453" s="54">
        <v>50</v>
      </c>
      <c r="K453" s="74">
        <v>40.39</v>
      </c>
      <c r="L453" s="13"/>
    </row>
    <row r="454" spans="1:12">
      <c r="A454" s="9" t="s">
        <v>242</v>
      </c>
      <c r="B454" s="54" t="s">
        <v>22</v>
      </c>
      <c r="C454" s="79">
        <v>42369</v>
      </c>
      <c r="D454" s="12">
        <v>251.5</v>
      </c>
      <c r="E454" s="12">
        <v>251.5</v>
      </c>
      <c r="F454" s="12">
        <v>7.55</v>
      </c>
      <c r="G454" s="12">
        <v>243.95</v>
      </c>
      <c r="H454" s="22">
        <v>5.03</v>
      </c>
      <c r="I454" s="54" t="s">
        <v>129</v>
      </c>
      <c r="J454" s="54">
        <v>50</v>
      </c>
      <c r="K454" s="74">
        <v>5.03</v>
      </c>
      <c r="L454" s="13"/>
    </row>
    <row r="455" spans="1:12">
      <c r="A455" s="9" t="s">
        <v>242</v>
      </c>
      <c r="B455" s="54" t="s">
        <v>22</v>
      </c>
      <c r="C455" s="79">
        <v>42369</v>
      </c>
      <c r="D455" s="12">
        <v>1944.69</v>
      </c>
      <c r="E455" s="12">
        <v>1944.69</v>
      </c>
      <c r="F455" s="12">
        <v>58.34</v>
      </c>
      <c r="G455" s="12">
        <v>1886.35</v>
      </c>
      <c r="H455" s="22">
        <v>38.89</v>
      </c>
      <c r="I455" s="54" t="s">
        <v>129</v>
      </c>
      <c r="J455" s="54">
        <v>50</v>
      </c>
      <c r="K455" s="74">
        <v>38.89</v>
      </c>
      <c r="L455" s="13"/>
    </row>
    <row r="456" spans="1:12">
      <c r="A456" s="9" t="s">
        <v>149</v>
      </c>
      <c r="B456" s="54" t="s">
        <v>22</v>
      </c>
      <c r="C456" s="79">
        <v>42369</v>
      </c>
      <c r="D456" s="12">
        <v>7625.18</v>
      </c>
      <c r="E456" s="12">
        <v>7625.18</v>
      </c>
      <c r="F456" s="12">
        <v>228.75</v>
      </c>
      <c r="G456" s="12">
        <v>7396.43</v>
      </c>
      <c r="H456" s="22">
        <v>152.5</v>
      </c>
      <c r="I456" s="54" t="s">
        <v>129</v>
      </c>
      <c r="J456" s="54">
        <v>50</v>
      </c>
      <c r="K456" s="74">
        <v>152.5</v>
      </c>
      <c r="L456" s="13"/>
    </row>
    <row r="457" spans="1:12">
      <c r="A457" s="9" t="s">
        <v>243</v>
      </c>
      <c r="B457" s="54" t="s">
        <v>22</v>
      </c>
      <c r="C457" s="79">
        <v>42369</v>
      </c>
      <c r="D457" s="12">
        <v>6.47</v>
      </c>
      <c r="E457" s="12">
        <v>6.47</v>
      </c>
      <c r="F457" s="12">
        <v>0.19</v>
      </c>
      <c r="G457" s="12">
        <v>6.28</v>
      </c>
      <c r="H457" s="22">
        <v>0.13</v>
      </c>
      <c r="I457" s="54" t="s">
        <v>129</v>
      </c>
      <c r="J457" s="54">
        <v>50</v>
      </c>
      <c r="K457" s="74">
        <v>0.13</v>
      </c>
      <c r="L457" s="13"/>
    </row>
    <row r="458" spans="1:12">
      <c r="A458" s="9" t="s">
        <v>243</v>
      </c>
      <c r="B458" s="54" t="s">
        <v>22</v>
      </c>
      <c r="C458" s="79">
        <v>42369</v>
      </c>
      <c r="D458" s="12">
        <v>184.53</v>
      </c>
      <c r="E458" s="12">
        <v>184.53</v>
      </c>
      <c r="F458" s="12">
        <v>5.54</v>
      </c>
      <c r="G458" s="12">
        <v>178.99</v>
      </c>
      <c r="H458" s="22">
        <v>3.69</v>
      </c>
      <c r="I458" s="54" t="s">
        <v>129</v>
      </c>
      <c r="J458" s="54">
        <v>50</v>
      </c>
      <c r="K458" s="74">
        <v>3.69</v>
      </c>
      <c r="L458" s="13"/>
    </row>
    <row r="459" spans="1:12">
      <c r="A459" s="9" t="s">
        <v>244</v>
      </c>
      <c r="B459" s="54" t="s">
        <v>22</v>
      </c>
      <c r="C459" s="79">
        <v>42369</v>
      </c>
      <c r="D459" s="12">
        <v>4940.16</v>
      </c>
      <c r="E459" s="12">
        <v>4940.16</v>
      </c>
      <c r="F459" s="12">
        <v>148.19999999999999</v>
      </c>
      <c r="G459" s="12">
        <v>4791.96</v>
      </c>
      <c r="H459" s="22">
        <v>98.8</v>
      </c>
      <c r="I459" s="54" t="s">
        <v>129</v>
      </c>
      <c r="J459" s="54">
        <v>50</v>
      </c>
      <c r="K459" s="74">
        <v>98.8</v>
      </c>
      <c r="L459" s="13"/>
    </row>
    <row r="460" spans="1:12">
      <c r="A460" s="9" t="s">
        <v>244</v>
      </c>
      <c r="B460" s="54" t="s">
        <v>22</v>
      </c>
      <c r="C460" s="79">
        <v>42369</v>
      </c>
      <c r="D460" s="12">
        <v>813.53</v>
      </c>
      <c r="E460" s="12">
        <v>813.53</v>
      </c>
      <c r="F460" s="12">
        <v>24.41</v>
      </c>
      <c r="G460" s="12">
        <v>789.12</v>
      </c>
      <c r="H460" s="22">
        <v>16.27</v>
      </c>
      <c r="I460" s="54" t="s">
        <v>129</v>
      </c>
      <c r="J460" s="54">
        <v>50</v>
      </c>
      <c r="K460" s="74">
        <v>16.27</v>
      </c>
      <c r="L460" s="13"/>
    </row>
    <row r="461" spans="1:12">
      <c r="A461" s="9" t="s">
        <v>245</v>
      </c>
      <c r="B461" s="54" t="s">
        <v>22</v>
      </c>
      <c r="C461" s="79">
        <v>42369</v>
      </c>
      <c r="D461" s="12">
        <v>120</v>
      </c>
      <c r="E461" s="12">
        <v>120</v>
      </c>
      <c r="F461" s="12">
        <v>3.6</v>
      </c>
      <c r="G461" s="12">
        <v>116.4</v>
      </c>
      <c r="H461" s="22">
        <v>2.4</v>
      </c>
      <c r="I461" s="54" t="s">
        <v>129</v>
      </c>
      <c r="J461" s="54">
        <v>50</v>
      </c>
      <c r="K461" s="74">
        <v>2.4</v>
      </c>
      <c r="L461" s="13"/>
    </row>
    <row r="462" spans="1:12">
      <c r="A462" s="9" t="s">
        <v>245</v>
      </c>
      <c r="B462" s="54" t="s">
        <v>22</v>
      </c>
      <c r="C462" s="79">
        <v>42369</v>
      </c>
      <c r="D462" s="12">
        <v>573.44000000000005</v>
      </c>
      <c r="E462" s="12">
        <v>573.44000000000005</v>
      </c>
      <c r="F462" s="12">
        <v>17.2</v>
      </c>
      <c r="G462" s="12">
        <v>556.24</v>
      </c>
      <c r="H462" s="22">
        <v>11.47</v>
      </c>
      <c r="I462" s="54" t="s">
        <v>129</v>
      </c>
      <c r="J462" s="54">
        <v>50</v>
      </c>
      <c r="K462" s="74">
        <v>11.47</v>
      </c>
      <c r="L462" s="13"/>
    </row>
    <row r="463" spans="1:12">
      <c r="A463" s="9" t="s">
        <v>246</v>
      </c>
      <c r="B463" s="54" t="s">
        <v>22</v>
      </c>
      <c r="C463" s="79">
        <v>42369</v>
      </c>
      <c r="D463" s="12">
        <v>28.99</v>
      </c>
      <c r="E463" s="12">
        <v>28.99</v>
      </c>
      <c r="F463" s="12">
        <v>0.87</v>
      </c>
      <c r="G463" s="12">
        <v>28.12</v>
      </c>
      <c r="H463" s="22">
        <v>0.57999999999999996</v>
      </c>
      <c r="I463" s="54" t="s">
        <v>129</v>
      </c>
      <c r="J463" s="54">
        <v>50</v>
      </c>
      <c r="K463" s="74">
        <v>0.57999999999999996</v>
      </c>
      <c r="L463" s="13"/>
    </row>
    <row r="464" spans="1:12">
      <c r="A464" s="9" t="s">
        <v>246</v>
      </c>
      <c r="B464" s="54" t="s">
        <v>22</v>
      </c>
      <c r="C464" s="79">
        <v>42369</v>
      </c>
      <c r="D464" s="12">
        <v>369.04</v>
      </c>
      <c r="E464" s="12">
        <v>369.04</v>
      </c>
      <c r="F464" s="12">
        <v>11.07</v>
      </c>
      <c r="G464" s="12">
        <v>357.97</v>
      </c>
      <c r="H464" s="22">
        <v>7.38</v>
      </c>
      <c r="I464" s="54" t="s">
        <v>129</v>
      </c>
      <c r="J464" s="54">
        <v>50</v>
      </c>
      <c r="K464" s="74">
        <v>7.38</v>
      </c>
      <c r="L464" s="13"/>
    </row>
    <row r="465" spans="1:12">
      <c r="A465" s="9" t="s">
        <v>247</v>
      </c>
      <c r="B465" s="54" t="s">
        <v>22</v>
      </c>
      <c r="C465" s="79">
        <v>42369</v>
      </c>
      <c r="D465" s="12">
        <v>29.73</v>
      </c>
      <c r="E465" s="12">
        <v>29.73</v>
      </c>
      <c r="F465" s="12">
        <v>0.89</v>
      </c>
      <c r="G465" s="12">
        <v>28.84</v>
      </c>
      <c r="H465" s="22">
        <v>0.59</v>
      </c>
      <c r="I465" s="54" t="s">
        <v>129</v>
      </c>
      <c r="J465" s="54">
        <v>50</v>
      </c>
      <c r="K465" s="74">
        <v>0.59</v>
      </c>
      <c r="L465" s="13"/>
    </row>
    <row r="466" spans="1:12">
      <c r="A466" s="9" t="s">
        <v>247</v>
      </c>
      <c r="B466" s="54" t="s">
        <v>22</v>
      </c>
      <c r="C466" s="79">
        <v>42369</v>
      </c>
      <c r="D466" s="12">
        <v>2691.96</v>
      </c>
      <c r="E466" s="12">
        <v>2691.96</v>
      </c>
      <c r="F466" s="12">
        <v>80.760000000000005</v>
      </c>
      <c r="G466" s="12">
        <v>2611.1999999999998</v>
      </c>
      <c r="H466" s="22">
        <v>53.84</v>
      </c>
      <c r="I466" s="54" t="s">
        <v>129</v>
      </c>
      <c r="J466" s="54">
        <v>50</v>
      </c>
      <c r="K466" s="74">
        <v>53.84</v>
      </c>
      <c r="L466" s="13"/>
    </row>
    <row r="467" spans="1:12">
      <c r="A467" s="9" t="s">
        <v>248</v>
      </c>
      <c r="B467" s="54" t="s">
        <v>22</v>
      </c>
      <c r="C467" s="79">
        <v>42369</v>
      </c>
      <c r="D467" s="12">
        <v>2129.7199999999998</v>
      </c>
      <c r="E467" s="12">
        <v>2129.7199999999998</v>
      </c>
      <c r="F467" s="12">
        <v>63.89</v>
      </c>
      <c r="G467" s="12">
        <v>2065.83</v>
      </c>
      <c r="H467" s="22">
        <v>42.59</v>
      </c>
      <c r="I467" s="54" t="s">
        <v>129</v>
      </c>
      <c r="J467" s="54">
        <v>50</v>
      </c>
      <c r="K467" s="74">
        <v>42.59</v>
      </c>
      <c r="L467" s="13"/>
    </row>
    <row r="468" spans="1:12">
      <c r="A468" s="9" t="s">
        <v>248</v>
      </c>
      <c r="B468" s="54" t="s">
        <v>22</v>
      </c>
      <c r="C468" s="79">
        <v>42369</v>
      </c>
      <c r="D468" s="12">
        <v>3780.54</v>
      </c>
      <c r="E468" s="12">
        <v>3780.54</v>
      </c>
      <c r="F468" s="12">
        <v>113.42</v>
      </c>
      <c r="G468" s="12">
        <v>3667.12</v>
      </c>
      <c r="H468" s="22">
        <v>75.61</v>
      </c>
      <c r="I468" s="54" t="s">
        <v>129</v>
      </c>
      <c r="J468" s="54">
        <v>50</v>
      </c>
      <c r="K468" s="74">
        <v>75.61</v>
      </c>
      <c r="L468" s="13"/>
    </row>
    <row r="469" spans="1:12">
      <c r="A469" s="9" t="s">
        <v>248</v>
      </c>
      <c r="B469" s="54" t="s">
        <v>22</v>
      </c>
      <c r="C469" s="79">
        <v>42369</v>
      </c>
      <c r="D469" s="12">
        <v>462.54</v>
      </c>
      <c r="E469" s="12">
        <v>462.54</v>
      </c>
      <c r="F469" s="12">
        <v>13.88</v>
      </c>
      <c r="G469" s="12">
        <v>448.66</v>
      </c>
      <c r="H469" s="22">
        <v>9.25</v>
      </c>
      <c r="I469" s="54" t="s">
        <v>129</v>
      </c>
      <c r="J469" s="54">
        <v>50</v>
      </c>
      <c r="K469" s="74">
        <v>9.25</v>
      </c>
      <c r="L469" s="13"/>
    </row>
    <row r="470" spans="1:12">
      <c r="A470" s="9" t="s">
        <v>249</v>
      </c>
      <c r="B470" s="54" t="s">
        <v>22</v>
      </c>
      <c r="C470" s="79">
        <v>42369</v>
      </c>
      <c r="D470" s="12">
        <v>17.809999999999999</v>
      </c>
      <c r="E470" s="12">
        <v>17.809999999999999</v>
      </c>
      <c r="F470" s="12">
        <v>0.54</v>
      </c>
      <c r="G470" s="12">
        <v>17.27</v>
      </c>
      <c r="H470" s="22">
        <v>0.36</v>
      </c>
      <c r="I470" s="54" t="s">
        <v>129</v>
      </c>
      <c r="J470" s="54">
        <v>50</v>
      </c>
      <c r="K470" s="74">
        <v>0.36</v>
      </c>
      <c r="L470" s="13"/>
    </row>
    <row r="471" spans="1:12">
      <c r="A471" s="9" t="s">
        <v>249</v>
      </c>
      <c r="B471" s="54" t="s">
        <v>22</v>
      </c>
      <c r="C471" s="79">
        <v>42369</v>
      </c>
      <c r="D471" s="12">
        <v>369.04</v>
      </c>
      <c r="E471" s="12">
        <v>369.04</v>
      </c>
      <c r="F471" s="12">
        <v>11.07</v>
      </c>
      <c r="G471" s="12">
        <v>357.97</v>
      </c>
      <c r="H471" s="22">
        <v>7.38</v>
      </c>
      <c r="I471" s="54" t="s">
        <v>129</v>
      </c>
      <c r="J471" s="54">
        <v>50</v>
      </c>
      <c r="K471" s="74">
        <v>7.38</v>
      </c>
      <c r="L471" s="13"/>
    </row>
    <row r="472" spans="1:12">
      <c r="A472" s="9" t="s">
        <v>250</v>
      </c>
      <c r="B472" s="54" t="s">
        <v>22</v>
      </c>
      <c r="C472" s="79">
        <v>42369</v>
      </c>
      <c r="D472" s="12">
        <v>20.25</v>
      </c>
      <c r="E472" s="12">
        <v>20.25</v>
      </c>
      <c r="F472" s="12">
        <v>0.61</v>
      </c>
      <c r="G472" s="12">
        <v>19.64</v>
      </c>
      <c r="H472" s="22">
        <v>0.41</v>
      </c>
      <c r="I472" s="54" t="s">
        <v>129</v>
      </c>
      <c r="J472" s="54">
        <v>50</v>
      </c>
      <c r="K472" s="74">
        <v>0.41</v>
      </c>
      <c r="L472" s="13"/>
    </row>
    <row r="473" spans="1:12">
      <c r="A473" s="9" t="s">
        <v>250</v>
      </c>
      <c r="B473" s="54" t="s">
        <v>22</v>
      </c>
      <c r="C473" s="79">
        <v>42369</v>
      </c>
      <c r="D473" s="12">
        <v>369.04</v>
      </c>
      <c r="E473" s="12">
        <v>369.04</v>
      </c>
      <c r="F473" s="12">
        <v>11.07</v>
      </c>
      <c r="G473" s="12">
        <v>357.97</v>
      </c>
      <c r="H473" s="22">
        <v>7.38</v>
      </c>
      <c r="I473" s="54" t="s">
        <v>129</v>
      </c>
      <c r="J473" s="54">
        <v>50</v>
      </c>
      <c r="K473" s="74">
        <v>7.38</v>
      </c>
      <c r="L473" s="13"/>
    </row>
    <row r="474" spans="1:12">
      <c r="A474" s="9" t="s">
        <v>251</v>
      </c>
      <c r="B474" s="54" t="s">
        <v>22</v>
      </c>
      <c r="C474" s="79">
        <v>42369</v>
      </c>
      <c r="D474" s="12">
        <v>190685.1</v>
      </c>
      <c r="E474" s="12">
        <v>190685.1</v>
      </c>
      <c r="F474" s="12">
        <v>5720.55</v>
      </c>
      <c r="G474" s="12">
        <v>184964.55</v>
      </c>
      <c r="H474" s="22">
        <v>3813.7</v>
      </c>
      <c r="I474" s="54" t="s">
        <v>129</v>
      </c>
      <c r="J474" s="54">
        <v>50</v>
      </c>
      <c r="K474" s="74">
        <v>3813.7</v>
      </c>
      <c r="L474" s="13"/>
    </row>
    <row r="475" spans="1:12" ht="12.75" thickBot="1">
      <c r="A475" s="9" t="s">
        <v>252</v>
      </c>
      <c r="B475" s="54" t="s">
        <v>22</v>
      </c>
      <c r="C475" s="79">
        <v>42369</v>
      </c>
      <c r="D475" s="12">
        <v>70865.78</v>
      </c>
      <c r="E475" s="12">
        <v>70865.78</v>
      </c>
      <c r="F475" s="12">
        <v>2125.98</v>
      </c>
      <c r="G475" s="12">
        <v>68739.8</v>
      </c>
      <c r="H475" s="89">
        <v>1417.32</v>
      </c>
      <c r="I475" s="54" t="s">
        <v>129</v>
      </c>
      <c r="J475" s="54">
        <v>50</v>
      </c>
      <c r="K475" s="103">
        <v>1417.32</v>
      </c>
      <c r="L475" s="13"/>
    </row>
    <row r="476" spans="1:12" s="18" customFormat="1" ht="27.75" customHeight="1">
      <c r="A476" s="214" t="s">
        <v>23</v>
      </c>
      <c r="B476" s="215"/>
      <c r="C476" s="215"/>
      <c r="D476" s="215"/>
      <c r="E476" s="30"/>
      <c r="F476" s="30"/>
      <c r="G476" s="30"/>
      <c r="H476" s="31">
        <f>SUM(H5:H475)</f>
        <v>480164.54000000068</v>
      </c>
      <c r="I476" s="32" t="s">
        <v>24</v>
      </c>
      <c r="J476" s="52"/>
      <c r="K476" s="33"/>
      <c r="L476" s="17"/>
    </row>
    <row r="477" spans="1:12" ht="25.5" customHeight="1">
      <c r="A477" s="216" t="s">
        <v>30</v>
      </c>
      <c r="B477" s="217"/>
      <c r="C477" s="217"/>
      <c r="D477" s="217"/>
      <c r="E477" s="35"/>
      <c r="F477" s="35"/>
      <c r="G477" s="35"/>
      <c r="H477" s="36"/>
      <c r="I477" s="34"/>
      <c r="J477" s="53"/>
      <c r="K477" s="99">
        <f>SUM(K5:K475)</f>
        <v>480164.54000000068</v>
      </c>
      <c r="L477" s="19" t="s">
        <v>25</v>
      </c>
    </row>
    <row r="478" spans="1:12" ht="16.5">
      <c r="A478" s="48" t="s">
        <v>28</v>
      </c>
      <c r="B478" s="10"/>
      <c r="C478" s="11"/>
      <c r="D478" s="12"/>
      <c r="E478" s="12"/>
      <c r="F478" s="12"/>
      <c r="G478" s="12"/>
      <c r="H478" s="81"/>
      <c r="I478" s="10"/>
      <c r="J478" s="54"/>
      <c r="K478" s="25"/>
      <c r="L478" s="13"/>
    </row>
    <row r="479" spans="1:12" ht="28.5" customHeight="1" thickBot="1">
      <c r="A479" s="218" t="s">
        <v>29</v>
      </c>
      <c r="B479" s="219"/>
      <c r="C479" s="219"/>
      <c r="D479" s="219"/>
      <c r="E479" s="80">
        <v>2990644.3420080002</v>
      </c>
      <c r="F479" s="130" t="s">
        <v>564</v>
      </c>
      <c r="G479" s="38"/>
      <c r="H479" s="82"/>
      <c r="I479" s="14"/>
      <c r="J479" s="57">
        <v>50</v>
      </c>
      <c r="K479" s="26">
        <f>(E479/J479)/2</f>
        <v>29906.443420080002</v>
      </c>
      <c r="L479" s="39" t="s">
        <v>33</v>
      </c>
    </row>
    <row r="480" spans="1:12" ht="34.5" customHeight="1" thickBot="1">
      <c r="A480" s="29" t="s">
        <v>31</v>
      </c>
      <c r="B480" s="14"/>
      <c r="C480" s="15"/>
      <c r="D480" s="16"/>
      <c r="E480" s="16"/>
      <c r="F480" s="16"/>
      <c r="G480" s="16"/>
      <c r="H480" s="83">
        <f>SUM(H476:H479)</f>
        <v>480164.54000000068</v>
      </c>
      <c r="I480" s="14"/>
      <c r="J480" s="55"/>
      <c r="K480" s="84">
        <f>SUM(K476:K479)</f>
        <v>510070.98342008068</v>
      </c>
      <c r="L480" s="131" t="s">
        <v>565</v>
      </c>
    </row>
    <row r="481" spans="1:11">
      <c r="A481" t="s">
        <v>26</v>
      </c>
      <c r="B481"/>
      <c r="C481"/>
      <c r="J481" s="50"/>
    </row>
    <row r="482" spans="1:11">
      <c r="A482" t="s">
        <v>27</v>
      </c>
      <c r="B482"/>
      <c r="C482"/>
      <c r="J482" s="50"/>
    </row>
    <row r="483" spans="1:11">
      <c r="B483"/>
      <c r="C483"/>
      <c r="J483" s="50"/>
    </row>
    <row r="484" spans="1:11" ht="36" customHeight="1">
      <c r="A484" s="220" t="s">
        <v>103</v>
      </c>
      <c r="B484" s="220"/>
      <c r="C484" s="220"/>
      <c r="D484" s="220"/>
      <c r="E484" s="220"/>
      <c r="F484" s="220"/>
      <c r="G484" s="220"/>
      <c r="H484" s="220"/>
      <c r="I484" s="220"/>
      <c r="J484" s="220"/>
      <c r="K484" s="220"/>
    </row>
    <row r="485" spans="1:11">
      <c r="D485" s="40"/>
      <c r="E485" s="40"/>
      <c r="F485" s="40"/>
      <c r="G485" s="40"/>
      <c r="H485" s="40"/>
      <c r="I485" s="50"/>
      <c r="J485" s="50"/>
      <c r="K485" s="40"/>
    </row>
    <row r="486" spans="1:11">
      <c r="D486" s="40"/>
      <c r="E486" s="40"/>
      <c r="F486" s="40"/>
      <c r="G486" s="40"/>
      <c r="H486" s="40"/>
      <c r="I486" s="50"/>
      <c r="J486" s="50"/>
      <c r="K486" s="40"/>
    </row>
    <row r="487" spans="1:11">
      <c r="D487" s="40"/>
      <c r="E487" s="40"/>
      <c r="F487" s="40"/>
      <c r="G487" s="40"/>
      <c r="H487" s="40"/>
      <c r="I487" s="50"/>
      <c r="J487" s="50"/>
      <c r="K487" s="40"/>
    </row>
    <row r="488" spans="1:11">
      <c r="D488" s="40"/>
      <c r="E488" s="40"/>
      <c r="F488" s="40"/>
      <c r="G488" s="40"/>
      <c r="H488" s="40"/>
      <c r="I488" s="50"/>
      <c r="J488" s="50"/>
      <c r="K488" s="40"/>
    </row>
    <row r="489" spans="1:11">
      <c r="D489" s="40"/>
      <c r="E489" s="40"/>
      <c r="F489" s="40"/>
      <c r="G489" s="40"/>
      <c r="H489" s="40"/>
      <c r="I489" s="50"/>
      <c r="J489" s="50"/>
      <c r="K489" s="40"/>
    </row>
    <row r="490" spans="1:11">
      <c r="D490" s="40"/>
      <c r="E490" s="40"/>
      <c r="F490" s="40"/>
      <c r="G490" s="40"/>
      <c r="H490" s="40"/>
      <c r="I490" s="50"/>
      <c r="J490" s="50"/>
      <c r="K490" s="40"/>
    </row>
    <row r="491" spans="1:11">
      <c r="D491" s="40"/>
      <c r="E491" s="40"/>
      <c r="F491" s="40"/>
      <c r="G491" s="40"/>
      <c r="H491" s="40"/>
      <c r="I491" s="50"/>
      <c r="J491" s="50"/>
      <c r="K491" s="40"/>
    </row>
    <row r="492" spans="1:11">
      <c r="D492" s="40"/>
      <c r="E492" s="40"/>
      <c r="F492" s="40"/>
      <c r="G492" s="40"/>
      <c r="H492" s="40"/>
      <c r="I492" s="50"/>
      <c r="J492" s="50"/>
    </row>
    <row r="493" spans="1:11">
      <c r="D493" s="40"/>
      <c r="E493" s="40"/>
      <c r="F493" s="40"/>
      <c r="G493" s="40"/>
      <c r="H493" s="40"/>
      <c r="I493" s="50"/>
      <c r="J493" s="50"/>
    </row>
    <row r="494" spans="1:11">
      <c r="I494" s="50"/>
      <c r="J494" s="50"/>
    </row>
    <row r="495" spans="1:11">
      <c r="I495" s="50"/>
      <c r="J495" s="50"/>
    </row>
    <row r="496" spans="1:11">
      <c r="I496" s="50"/>
      <c r="J496" s="50"/>
    </row>
    <row r="497" spans="9:10">
      <c r="I497" s="50"/>
      <c r="J497" s="50"/>
    </row>
    <row r="498" spans="9:10">
      <c r="I498" s="50"/>
      <c r="J498" s="50"/>
    </row>
    <row r="499" spans="9:10">
      <c r="I499" s="50"/>
      <c r="J499" s="50"/>
    </row>
    <row r="500" spans="9:10">
      <c r="I500" s="50"/>
      <c r="J500" s="50"/>
    </row>
    <row r="501" spans="9:10">
      <c r="I501" s="50"/>
      <c r="J501" s="50"/>
    </row>
    <row r="502" spans="9:10">
      <c r="I502" s="50"/>
      <c r="J502" s="50"/>
    </row>
    <row r="503" spans="9:10">
      <c r="I503" s="50"/>
      <c r="J503" s="50"/>
    </row>
    <row r="504" spans="9:10">
      <c r="I504" s="50"/>
      <c r="J504" s="50"/>
    </row>
    <row r="505" spans="9:10">
      <c r="I505" s="50"/>
      <c r="J505" s="50"/>
    </row>
    <row r="506" spans="9:10">
      <c r="I506" s="50"/>
      <c r="J506" s="50"/>
    </row>
    <row r="507" spans="9:10">
      <c r="I507" s="50"/>
      <c r="J507" s="50"/>
    </row>
    <row r="508" spans="9:10">
      <c r="I508" s="50"/>
      <c r="J508" s="50"/>
    </row>
    <row r="509" spans="9:10">
      <c r="I509" s="50"/>
      <c r="J509" s="50"/>
    </row>
    <row r="510" spans="9:10">
      <c r="I510" s="50"/>
      <c r="J510" s="50"/>
    </row>
    <row r="511" spans="9:10">
      <c r="I511" s="50"/>
      <c r="J511" s="50"/>
    </row>
    <row r="512" spans="9:10">
      <c r="I512" s="50"/>
      <c r="J512" s="50"/>
    </row>
    <row r="513" spans="9:10">
      <c r="I513" s="50"/>
      <c r="J513" s="50"/>
    </row>
    <row r="514" spans="9:10">
      <c r="I514" s="50"/>
      <c r="J514" s="50"/>
    </row>
    <row r="515" spans="9:10">
      <c r="I515" s="50"/>
      <c r="J515" s="50"/>
    </row>
    <row r="516" spans="9:10">
      <c r="I516" s="50"/>
      <c r="J516" s="50"/>
    </row>
    <row r="517" spans="9:10">
      <c r="I517" s="50"/>
      <c r="J517" s="50"/>
    </row>
    <row r="518" spans="9:10">
      <c r="I518" s="50"/>
      <c r="J518" s="50"/>
    </row>
    <row r="519" spans="9:10">
      <c r="I519" s="50"/>
      <c r="J519" s="50"/>
    </row>
    <row r="520" spans="9:10">
      <c r="I520" s="50"/>
      <c r="J520" s="50"/>
    </row>
    <row r="521" spans="9:10">
      <c r="I521" s="50"/>
      <c r="J521" s="50"/>
    </row>
    <row r="522" spans="9:10">
      <c r="I522" s="50"/>
      <c r="J522" s="50"/>
    </row>
    <row r="523" spans="9:10">
      <c r="I523" s="50"/>
      <c r="J523" s="50"/>
    </row>
    <row r="524" spans="9:10">
      <c r="I524" s="50"/>
      <c r="J524" s="50"/>
    </row>
    <row r="525" spans="9:10">
      <c r="I525" s="50"/>
      <c r="J525" s="50"/>
    </row>
    <row r="526" spans="9:10">
      <c r="I526" s="50"/>
      <c r="J526" s="50"/>
    </row>
    <row r="527" spans="9:10">
      <c r="I527" s="50"/>
      <c r="J527" s="50"/>
    </row>
    <row r="528" spans="9:10">
      <c r="I528" s="50"/>
      <c r="J528" s="50"/>
    </row>
    <row r="529" spans="9:10">
      <c r="I529" s="50"/>
      <c r="J529" s="50"/>
    </row>
    <row r="530" spans="9:10">
      <c r="I530" s="50"/>
      <c r="J530" s="50"/>
    </row>
    <row r="531" spans="9:10">
      <c r="I531" s="50"/>
      <c r="J531" s="50"/>
    </row>
    <row r="532" spans="9:10">
      <c r="I532" s="50"/>
      <c r="J532" s="50"/>
    </row>
    <row r="533" spans="9:10">
      <c r="I533" s="50"/>
      <c r="J533" s="50"/>
    </row>
    <row r="534" spans="9:10">
      <c r="I534" s="50"/>
      <c r="J534" s="50"/>
    </row>
    <row r="535" spans="9:10">
      <c r="I535" s="50"/>
      <c r="J535" s="50"/>
    </row>
    <row r="536" spans="9:10">
      <c r="I536" s="50"/>
      <c r="J536" s="50"/>
    </row>
    <row r="537" spans="9:10">
      <c r="I537" s="50"/>
      <c r="J537" s="50"/>
    </row>
    <row r="538" spans="9:10">
      <c r="I538" s="50"/>
      <c r="J538" s="50"/>
    </row>
    <row r="539" spans="9:10">
      <c r="I539" s="50"/>
      <c r="J539" s="50"/>
    </row>
    <row r="540" spans="9:10">
      <c r="I540" s="50"/>
      <c r="J540" s="50"/>
    </row>
    <row r="541" spans="9:10">
      <c r="I541" s="50"/>
      <c r="J541" s="50"/>
    </row>
    <row r="542" spans="9:10">
      <c r="I542" s="50"/>
      <c r="J542" s="50"/>
    </row>
    <row r="543" spans="9:10">
      <c r="I543" s="50"/>
      <c r="J543" s="50"/>
    </row>
    <row r="544" spans="9:10">
      <c r="I544" s="50"/>
      <c r="J544" s="50"/>
    </row>
    <row r="545" spans="9:10">
      <c r="I545" s="50"/>
      <c r="J545" s="50"/>
    </row>
    <row r="546" spans="9:10">
      <c r="I546" s="50"/>
      <c r="J546" s="50"/>
    </row>
    <row r="547" spans="9:10">
      <c r="I547" s="50"/>
      <c r="J547" s="50"/>
    </row>
    <row r="548" spans="9:10">
      <c r="I548" s="50"/>
      <c r="J548" s="50"/>
    </row>
    <row r="549" spans="9:10">
      <c r="I549" s="50"/>
      <c r="J549" s="50"/>
    </row>
    <row r="550" spans="9:10">
      <c r="I550" s="50"/>
      <c r="J550" s="50"/>
    </row>
    <row r="551" spans="9:10">
      <c r="I551" s="50"/>
      <c r="J551" s="50"/>
    </row>
    <row r="552" spans="9:10">
      <c r="I552" s="50"/>
      <c r="J552" s="50"/>
    </row>
    <row r="553" spans="9:10">
      <c r="I553" s="50"/>
      <c r="J553" s="50"/>
    </row>
    <row r="554" spans="9:10">
      <c r="I554" s="50"/>
      <c r="J554" s="50"/>
    </row>
    <row r="555" spans="9:10">
      <c r="I555" s="50"/>
      <c r="J555" s="50"/>
    </row>
    <row r="556" spans="9:10">
      <c r="I556" s="50"/>
      <c r="J556" s="50"/>
    </row>
    <row r="557" spans="9:10">
      <c r="I557" s="50"/>
      <c r="J557" s="50"/>
    </row>
    <row r="558" spans="9:10">
      <c r="I558" s="50"/>
      <c r="J558" s="50"/>
    </row>
    <row r="559" spans="9:10">
      <c r="I559" s="50"/>
      <c r="J559" s="50"/>
    </row>
    <row r="560" spans="9:10">
      <c r="I560" s="50"/>
      <c r="J560" s="50"/>
    </row>
    <row r="561" spans="9:10">
      <c r="I561" s="50"/>
      <c r="J561" s="50"/>
    </row>
    <row r="562" spans="9:10">
      <c r="I562" s="50"/>
      <c r="J562" s="50"/>
    </row>
    <row r="563" spans="9:10">
      <c r="I563" s="50"/>
      <c r="J563" s="50"/>
    </row>
    <row r="564" spans="9:10">
      <c r="I564" s="50"/>
      <c r="J564" s="50"/>
    </row>
    <row r="565" spans="9:10">
      <c r="I565" s="50"/>
      <c r="J565" s="50"/>
    </row>
    <row r="566" spans="9:10">
      <c r="I566" s="50"/>
      <c r="J566" s="50"/>
    </row>
    <row r="567" spans="9:10">
      <c r="I567" s="50"/>
      <c r="J567" s="50"/>
    </row>
    <row r="568" spans="9:10">
      <c r="I568" s="50"/>
      <c r="J568" s="50"/>
    </row>
    <row r="569" spans="9:10">
      <c r="I569" s="50"/>
      <c r="J569" s="50"/>
    </row>
    <row r="570" spans="9:10">
      <c r="I570" s="50"/>
      <c r="J570" s="50"/>
    </row>
    <row r="571" spans="9:10">
      <c r="I571" s="50"/>
      <c r="J571" s="50"/>
    </row>
    <row r="572" spans="9:10">
      <c r="I572" s="50"/>
      <c r="J572" s="50"/>
    </row>
    <row r="573" spans="9:10">
      <c r="I573" s="50"/>
      <c r="J573" s="50"/>
    </row>
    <row r="574" spans="9:10">
      <c r="I574" s="50"/>
      <c r="J574" s="50"/>
    </row>
    <row r="575" spans="9:10">
      <c r="I575" s="50"/>
      <c r="J575" s="50"/>
    </row>
    <row r="576" spans="9:10">
      <c r="I576" s="50"/>
      <c r="J576" s="50"/>
    </row>
    <row r="577" spans="9:10">
      <c r="I577" s="50"/>
      <c r="J577" s="50"/>
    </row>
    <row r="578" spans="9:10">
      <c r="I578" s="50"/>
      <c r="J578" s="50"/>
    </row>
    <row r="579" spans="9:10">
      <c r="I579" s="50"/>
      <c r="J579" s="50"/>
    </row>
    <row r="580" spans="9:10">
      <c r="I580" s="50"/>
      <c r="J580" s="50"/>
    </row>
    <row r="581" spans="9:10">
      <c r="I581" s="50"/>
      <c r="J581" s="50"/>
    </row>
    <row r="582" spans="9:10">
      <c r="I582" s="50"/>
      <c r="J582" s="50"/>
    </row>
    <row r="583" spans="9:10">
      <c r="I583" s="50"/>
      <c r="J583" s="50"/>
    </row>
    <row r="584" spans="9:10">
      <c r="I584" s="50"/>
      <c r="J584" s="50"/>
    </row>
    <row r="585" spans="9:10">
      <c r="I585" s="50"/>
      <c r="J585" s="50"/>
    </row>
    <row r="586" spans="9:10">
      <c r="I586" s="50"/>
      <c r="J586" s="50"/>
    </row>
    <row r="587" spans="9:10">
      <c r="I587" s="50"/>
      <c r="J587" s="50"/>
    </row>
    <row r="588" spans="9:10">
      <c r="I588" s="50"/>
      <c r="J588" s="50"/>
    </row>
    <row r="589" spans="9:10">
      <c r="I589" s="50"/>
      <c r="J589" s="50"/>
    </row>
    <row r="590" spans="9:10">
      <c r="I590" s="50"/>
      <c r="J590" s="50"/>
    </row>
    <row r="591" spans="9:10">
      <c r="I591" s="50"/>
      <c r="J591" s="50"/>
    </row>
    <row r="592" spans="9:10">
      <c r="I592" s="50"/>
      <c r="J592" s="50"/>
    </row>
    <row r="593" spans="9:10">
      <c r="I593" s="50"/>
      <c r="J593" s="50"/>
    </row>
    <row r="594" spans="9:10">
      <c r="I594" s="50"/>
      <c r="J594" s="50"/>
    </row>
    <row r="595" spans="9:10">
      <c r="I595" s="50"/>
      <c r="J595" s="50"/>
    </row>
    <row r="596" spans="9:10">
      <c r="I596" s="50"/>
      <c r="J596" s="50"/>
    </row>
    <row r="597" spans="9:10">
      <c r="I597" s="50"/>
      <c r="J597" s="50"/>
    </row>
    <row r="598" spans="9:10">
      <c r="I598" s="50"/>
      <c r="J598" s="50"/>
    </row>
    <row r="599" spans="9:10">
      <c r="I599" s="50"/>
      <c r="J599" s="50"/>
    </row>
    <row r="600" spans="9:10">
      <c r="I600" s="50"/>
      <c r="J600" s="50"/>
    </row>
    <row r="601" spans="9:10">
      <c r="I601" s="50"/>
      <c r="J601" s="50"/>
    </row>
    <row r="602" spans="9:10">
      <c r="I602" s="50"/>
      <c r="J602" s="50"/>
    </row>
    <row r="603" spans="9:10">
      <c r="I603" s="50"/>
      <c r="J603" s="50"/>
    </row>
    <row r="604" spans="9:10">
      <c r="I604" s="50"/>
      <c r="J604" s="50"/>
    </row>
    <row r="605" spans="9:10">
      <c r="I605" s="50"/>
      <c r="J605" s="50"/>
    </row>
    <row r="606" spans="9:10">
      <c r="I606" s="50"/>
      <c r="J606" s="50"/>
    </row>
    <row r="607" spans="9:10">
      <c r="I607" s="50"/>
      <c r="J607" s="50"/>
    </row>
    <row r="608" spans="9:10">
      <c r="I608" s="50"/>
      <c r="J608" s="50"/>
    </row>
    <row r="609" spans="9:10">
      <c r="I609" s="50"/>
      <c r="J609" s="50"/>
    </row>
    <row r="610" spans="9:10">
      <c r="I610" s="50"/>
      <c r="J610" s="50"/>
    </row>
    <row r="611" spans="9:10">
      <c r="I611" s="50"/>
      <c r="J611" s="50"/>
    </row>
    <row r="612" spans="9:10">
      <c r="I612" s="50"/>
      <c r="J612" s="50"/>
    </row>
    <row r="613" spans="9:10">
      <c r="I613" s="50"/>
      <c r="J613" s="50"/>
    </row>
    <row r="614" spans="9:10">
      <c r="I614" s="50"/>
      <c r="J614" s="50"/>
    </row>
    <row r="615" spans="9:10">
      <c r="I615" s="50"/>
      <c r="J615" s="50"/>
    </row>
    <row r="616" spans="9:10">
      <c r="I616" s="50"/>
      <c r="J616" s="50"/>
    </row>
    <row r="617" spans="9:10">
      <c r="I617" s="50"/>
      <c r="J617" s="50"/>
    </row>
    <row r="618" spans="9:10">
      <c r="I618" s="50"/>
      <c r="J618" s="50"/>
    </row>
    <row r="619" spans="9:10">
      <c r="I619" s="50"/>
      <c r="J619" s="50"/>
    </row>
    <row r="620" spans="9:10">
      <c r="I620" s="50"/>
      <c r="J620" s="50"/>
    </row>
    <row r="621" spans="9:10">
      <c r="I621" s="50"/>
      <c r="J621" s="50"/>
    </row>
    <row r="622" spans="9:10">
      <c r="I622" s="50"/>
      <c r="J622" s="50"/>
    </row>
    <row r="623" spans="9:10">
      <c r="I623" s="50"/>
      <c r="J623" s="50"/>
    </row>
    <row r="624" spans="9:10">
      <c r="I624" s="50"/>
      <c r="J624" s="50"/>
    </row>
    <row r="625" spans="9:10">
      <c r="I625" s="50"/>
      <c r="J625" s="50"/>
    </row>
    <row r="626" spans="9:10">
      <c r="I626" s="50"/>
      <c r="J626" s="50"/>
    </row>
    <row r="627" spans="9:10">
      <c r="I627" s="50"/>
      <c r="J627" s="50"/>
    </row>
    <row r="628" spans="9:10">
      <c r="I628" s="50"/>
      <c r="J628" s="50"/>
    </row>
    <row r="629" spans="9:10">
      <c r="I629" s="50"/>
      <c r="J629" s="50"/>
    </row>
    <row r="630" spans="9:10">
      <c r="I630" s="50"/>
      <c r="J630" s="50"/>
    </row>
    <row r="631" spans="9:10">
      <c r="I631" s="50"/>
      <c r="J631" s="50"/>
    </row>
    <row r="632" spans="9:10">
      <c r="I632" s="50"/>
      <c r="J632" s="50"/>
    </row>
    <row r="633" spans="9:10">
      <c r="I633" s="50"/>
      <c r="J633" s="50"/>
    </row>
    <row r="634" spans="9:10">
      <c r="I634" s="50"/>
      <c r="J634" s="50"/>
    </row>
    <row r="635" spans="9:10">
      <c r="I635" s="50"/>
      <c r="J635" s="50"/>
    </row>
    <row r="636" spans="9:10">
      <c r="I636" s="50"/>
      <c r="J636" s="50"/>
    </row>
    <row r="637" spans="9:10">
      <c r="I637" s="50"/>
      <c r="J637" s="50"/>
    </row>
    <row r="638" spans="9:10">
      <c r="I638" s="50"/>
      <c r="J638" s="50"/>
    </row>
    <row r="639" spans="9:10">
      <c r="I639" s="50"/>
      <c r="J639" s="50"/>
    </row>
    <row r="640" spans="9:10">
      <c r="I640" s="50"/>
      <c r="J640" s="50"/>
    </row>
    <row r="641" spans="9:10">
      <c r="I641" s="50"/>
      <c r="J641" s="50"/>
    </row>
    <row r="642" spans="9:10">
      <c r="I642" s="50"/>
      <c r="J642" s="50"/>
    </row>
    <row r="643" spans="9:10">
      <c r="I643" s="50"/>
      <c r="J643" s="50"/>
    </row>
    <row r="644" spans="9:10">
      <c r="I644" s="50"/>
      <c r="J644" s="50"/>
    </row>
    <row r="645" spans="9:10">
      <c r="I645" s="50"/>
      <c r="J645" s="50"/>
    </row>
    <row r="646" spans="9:10">
      <c r="I646" s="50"/>
      <c r="J646" s="50"/>
    </row>
    <row r="647" spans="9:10">
      <c r="I647" s="50"/>
      <c r="J647" s="50"/>
    </row>
    <row r="648" spans="9:10">
      <c r="I648" s="50"/>
      <c r="J648" s="50"/>
    </row>
    <row r="649" spans="9:10">
      <c r="I649" s="50"/>
      <c r="J649" s="50"/>
    </row>
    <row r="650" spans="9:10">
      <c r="I650" s="50"/>
      <c r="J650" s="50"/>
    </row>
    <row r="651" spans="9:10">
      <c r="I651" s="50"/>
      <c r="J651" s="50"/>
    </row>
    <row r="652" spans="9:10">
      <c r="I652" s="50"/>
      <c r="J652" s="50"/>
    </row>
    <row r="653" spans="9:10">
      <c r="I653" s="50"/>
      <c r="J653" s="50"/>
    </row>
    <row r="654" spans="9:10">
      <c r="I654" s="50"/>
      <c r="J654" s="50"/>
    </row>
    <row r="655" spans="9:10">
      <c r="I655" s="50"/>
      <c r="J655" s="50"/>
    </row>
    <row r="656" spans="9:10">
      <c r="I656" s="50"/>
      <c r="J656" s="50"/>
    </row>
    <row r="657" spans="9:10">
      <c r="I657" s="50"/>
      <c r="J657" s="50"/>
    </row>
  </sheetData>
  <mergeCells count="14">
    <mergeCell ref="A484:K484"/>
    <mergeCell ref="A476:D476"/>
    <mergeCell ref="A477:D477"/>
    <mergeCell ref="A479:D479"/>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scale="70" fitToHeight="10" orientation="landscape" verticalDpi="0" r:id="rId1"/>
  <ignoredErrors>
    <ignoredError sqref="A4:K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20"/>
  <sheetViews>
    <sheetView showGridLines="0" topLeftCell="A73" workbookViewId="0">
      <selection activeCell="C15" sqref="C15"/>
    </sheetView>
  </sheetViews>
  <sheetFormatPr defaultRowHeight="12"/>
  <cols>
    <col min="1" max="1" width="37.6640625" bestFit="1"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6.33203125" customWidth="1"/>
    <col min="9" max="9" width="8.1640625" bestFit="1" customWidth="1"/>
    <col min="10" max="10" width="9.1640625" bestFit="1" customWidth="1"/>
    <col min="11" max="11" width="13.83203125" customWidth="1"/>
    <col min="12" max="12" width="4.83203125" bestFit="1" customWidth="1"/>
  </cols>
  <sheetData>
    <row r="1" spans="1:12" ht="17.25" thickBot="1">
      <c r="A1" s="221" t="s">
        <v>322</v>
      </c>
      <c r="B1" s="221"/>
      <c r="C1" s="221"/>
      <c r="D1" s="221"/>
      <c r="E1" s="221"/>
      <c r="F1" s="221"/>
      <c r="G1" s="221"/>
      <c r="H1" s="221"/>
      <c r="I1" s="221"/>
      <c r="J1" s="221"/>
      <c r="K1" s="221"/>
      <c r="L1" s="221"/>
    </row>
    <row r="2" spans="1:12" ht="36">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254</v>
      </c>
      <c r="B5" s="54" t="s">
        <v>22</v>
      </c>
      <c r="C5" s="79">
        <v>41639</v>
      </c>
      <c r="D5" s="12">
        <v>5177.25</v>
      </c>
      <c r="E5" s="12">
        <v>5177.25</v>
      </c>
      <c r="F5" s="12">
        <v>642.22</v>
      </c>
      <c r="G5" s="12">
        <v>4535.03</v>
      </c>
      <c r="H5" s="101">
        <v>128.02000000000001</v>
      </c>
      <c r="I5" s="54" t="s">
        <v>255</v>
      </c>
      <c r="J5" s="78">
        <v>50</v>
      </c>
      <c r="K5" s="115">
        <f>H5</f>
        <v>128.02000000000001</v>
      </c>
      <c r="L5" s="13"/>
    </row>
    <row r="6" spans="1:12">
      <c r="A6" s="9" t="s">
        <v>256</v>
      </c>
      <c r="B6" s="54" t="s">
        <v>22</v>
      </c>
      <c r="C6" s="79">
        <v>41639</v>
      </c>
      <c r="D6" s="12">
        <v>101182.31</v>
      </c>
      <c r="E6" s="12">
        <v>101182.31</v>
      </c>
      <c r="F6" s="12">
        <v>12247.96</v>
      </c>
      <c r="G6" s="12">
        <v>88934.35</v>
      </c>
      <c r="H6" s="22">
        <v>2441.86</v>
      </c>
      <c r="I6" s="54" t="s">
        <v>255</v>
      </c>
      <c r="J6" s="78">
        <v>50</v>
      </c>
      <c r="K6" s="49">
        <f t="shared" ref="K6:K65" si="0">H6</f>
        <v>2441.86</v>
      </c>
      <c r="L6" s="13"/>
    </row>
    <row r="7" spans="1:12">
      <c r="A7" s="9" t="s">
        <v>257</v>
      </c>
      <c r="B7" s="54" t="s">
        <v>22</v>
      </c>
      <c r="C7" s="79">
        <v>41639</v>
      </c>
      <c r="D7" s="12">
        <v>218824.01</v>
      </c>
      <c r="E7" s="12">
        <v>218824.01</v>
      </c>
      <c r="F7" s="12">
        <v>25862.74</v>
      </c>
      <c r="G7" s="12">
        <v>192961.27</v>
      </c>
      <c r="H7" s="22">
        <v>5156.91</v>
      </c>
      <c r="I7" s="54" t="s">
        <v>255</v>
      </c>
      <c r="J7" s="78">
        <v>50</v>
      </c>
      <c r="K7" s="49">
        <f t="shared" si="0"/>
        <v>5156.91</v>
      </c>
      <c r="L7" s="13"/>
    </row>
    <row r="8" spans="1:12">
      <c r="A8" s="9" t="s">
        <v>258</v>
      </c>
      <c r="B8" s="54" t="s">
        <v>22</v>
      </c>
      <c r="C8" s="79">
        <v>41639</v>
      </c>
      <c r="D8" s="12">
        <v>1264090.1599999999</v>
      </c>
      <c r="E8" s="12">
        <v>1264090.1599999999</v>
      </c>
      <c r="F8" s="12">
        <v>144951.75</v>
      </c>
      <c r="G8" s="12">
        <v>1119138.4099999999</v>
      </c>
      <c r="H8" s="22">
        <v>29132.62</v>
      </c>
      <c r="I8" s="54" t="s">
        <v>255</v>
      </c>
      <c r="J8" s="78">
        <v>50</v>
      </c>
      <c r="K8" s="49">
        <f t="shared" si="0"/>
        <v>29132.62</v>
      </c>
      <c r="L8" s="13"/>
    </row>
    <row r="9" spans="1:12">
      <c r="A9" s="9" t="s">
        <v>259</v>
      </c>
      <c r="B9" s="54" t="s">
        <v>22</v>
      </c>
      <c r="C9" s="79">
        <v>41639</v>
      </c>
      <c r="D9" s="12">
        <v>346623.09</v>
      </c>
      <c r="E9" s="12">
        <v>346623.09</v>
      </c>
      <c r="F9" s="12">
        <v>39117.97</v>
      </c>
      <c r="G9" s="12">
        <v>307505.12</v>
      </c>
      <c r="H9" s="22">
        <v>7801.67</v>
      </c>
      <c r="I9" s="54" t="s">
        <v>255</v>
      </c>
      <c r="J9" s="78">
        <v>50</v>
      </c>
      <c r="K9" s="49">
        <f t="shared" si="0"/>
        <v>7801.67</v>
      </c>
      <c r="L9" s="13"/>
    </row>
    <row r="10" spans="1:12">
      <c r="A10" s="9" t="s">
        <v>260</v>
      </c>
      <c r="B10" s="54" t="s">
        <v>22</v>
      </c>
      <c r="C10" s="79">
        <v>41639</v>
      </c>
      <c r="D10" s="12">
        <v>284033.33</v>
      </c>
      <c r="E10" s="12">
        <v>284033.33</v>
      </c>
      <c r="F10" s="12">
        <v>31347.49</v>
      </c>
      <c r="G10" s="12">
        <v>252685.84</v>
      </c>
      <c r="H10" s="22">
        <v>6252.65</v>
      </c>
      <c r="I10" s="54" t="s">
        <v>255</v>
      </c>
      <c r="J10" s="78">
        <v>50</v>
      </c>
      <c r="K10" s="49">
        <f t="shared" si="0"/>
        <v>6252.65</v>
      </c>
      <c r="L10" s="13"/>
    </row>
    <row r="11" spans="1:12">
      <c r="A11" s="9" t="s">
        <v>261</v>
      </c>
      <c r="B11" s="54" t="s">
        <v>22</v>
      </c>
      <c r="C11" s="79">
        <v>41639</v>
      </c>
      <c r="D11" s="12">
        <v>288657.5</v>
      </c>
      <c r="E11" s="12">
        <v>288657.5</v>
      </c>
      <c r="F11" s="12">
        <v>31170.41</v>
      </c>
      <c r="G11" s="12">
        <v>257487.09</v>
      </c>
      <c r="H11" s="22">
        <v>6218.02</v>
      </c>
      <c r="I11" s="54" t="s">
        <v>255</v>
      </c>
      <c r="J11" s="78">
        <v>50</v>
      </c>
      <c r="K11" s="49">
        <f t="shared" si="0"/>
        <v>6218.02</v>
      </c>
      <c r="L11" s="13"/>
    </row>
    <row r="12" spans="1:12">
      <c r="A12" s="9" t="s">
        <v>262</v>
      </c>
      <c r="B12" s="54" t="s">
        <v>22</v>
      </c>
      <c r="C12" s="79">
        <v>41639</v>
      </c>
      <c r="D12" s="12">
        <v>351219.4</v>
      </c>
      <c r="E12" s="12">
        <v>351219.4</v>
      </c>
      <c r="F12" s="12">
        <v>37124.980000000003</v>
      </c>
      <c r="G12" s="12">
        <v>314094.42</v>
      </c>
      <c r="H12" s="22">
        <v>7406.65</v>
      </c>
      <c r="I12" s="54" t="s">
        <v>255</v>
      </c>
      <c r="J12" s="78">
        <v>50</v>
      </c>
      <c r="K12" s="49">
        <f t="shared" si="0"/>
        <v>7406.65</v>
      </c>
      <c r="L12" s="13"/>
    </row>
    <row r="13" spans="1:12">
      <c r="A13" s="9" t="s">
        <v>263</v>
      </c>
      <c r="B13" s="54" t="s">
        <v>22</v>
      </c>
      <c r="C13" s="79">
        <v>41639</v>
      </c>
      <c r="D13" s="12">
        <v>976320.34</v>
      </c>
      <c r="E13" s="12">
        <v>976320.34</v>
      </c>
      <c r="F13" s="12">
        <v>101061.68</v>
      </c>
      <c r="G13" s="12">
        <v>875258.66</v>
      </c>
      <c r="H13" s="22">
        <v>20163.95</v>
      </c>
      <c r="I13" s="54" t="s">
        <v>255</v>
      </c>
      <c r="J13" s="78">
        <v>50</v>
      </c>
      <c r="K13" s="49">
        <f t="shared" si="0"/>
        <v>20163.95</v>
      </c>
      <c r="L13" s="13"/>
    </row>
    <row r="14" spans="1:12">
      <c r="A14" s="9" t="s">
        <v>264</v>
      </c>
      <c r="B14" s="54" t="s">
        <v>22</v>
      </c>
      <c r="C14" s="79">
        <v>41639</v>
      </c>
      <c r="D14" s="12">
        <v>432417.73</v>
      </c>
      <c r="E14" s="12">
        <v>432417.73</v>
      </c>
      <c r="F14" s="12">
        <v>51046.46</v>
      </c>
      <c r="G14" s="12">
        <v>381371.27</v>
      </c>
      <c r="H14" s="22">
        <v>8588.6</v>
      </c>
      <c r="I14" s="54" t="s">
        <v>255</v>
      </c>
      <c r="J14" s="78">
        <v>50</v>
      </c>
      <c r="K14" s="49">
        <f t="shared" si="0"/>
        <v>8588.6</v>
      </c>
      <c r="L14" s="13"/>
    </row>
    <row r="15" spans="1:12">
      <c r="A15" s="9" t="s">
        <v>265</v>
      </c>
      <c r="B15" s="54" t="s">
        <v>22</v>
      </c>
      <c r="C15" s="79">
        <v>41639</v>
      </c>
      <c r="D15" s="12">
        <v>438647.35</v>
      </c>
      <c r="E15" s="12">
        <v>438647.35</v>
      </c>
      <c r="F15" s="12">
        <v>37967.08</v>
      </c>
      <c r="G15" s="12">
        <v>400680.27</v>
      </c>
      <c r="H15" s="22">
        <v>8825.24</v>
      </c>
      <c r="I15" s="54" t="s">
        <v>255</v>
      </c>
      <c r="J15" s="78">
        <v>50</v>
      </c>
      <c r="K15" s="49">
        <f t="shared" si="0"/>
        <v>8825.24</v>
      </c>
      <c r="L15" s="13"/>
    </row>
    <row r="16" spans="1:12">
      <c r="A16" s="9" t="s">
        <v>266</v>
      </c>
      <c r="B16" s="54" t="s">
        <v>22</v>
      </c>
      <c r="C16" s="79">
        <v>41639</v>
      </c>
      <c r="D16" s="12">
        <v>1170248.8500000001</v>
      </c>
      <c r="E16" s="12">
        <v>1170248.8500000001</v>
      </c>
      <c r="F16" s="12">
        <v>83068.17</v>
      </c>
      <c r="G16" s="12">
        <v>1087180.68</v>
      </c>
      <c r="H16" s="22">
        <v>23431.17</v>
      </c>
      <c r="I16" s="54" t="s">
        <v>255</v>
      </c>
      <c r="J16" s="78">
        <v>50</v>
      </c>
      <c r="K16" s="49">
        <f t="shared" si="0"/>
        <v>23431.17</v>
      </c>
      <c r="L16" s="13"/>
    </row>
    <row r="17" spans="1:12">
      <c r="A17" s="9" t="s">
        <v>142</v>
      </c>
      <c r="B17" s="54" t="s">
        <v>22</v>
      </c>
      <c r="C17" s="79">
        <v>42004</v>
      </c>
      <c r="D17" s="12">
        <v>989.06</v>
      </c>
      <c r="E17" s="12">
        <v>989.06</v>
      </c>
      <c r="F17" s="12">
        <v>49.45</v>
      </c>
      <c r="G17" s="12">
        <v>939.61</v>
      </c>
      <c r="H17" s="22">
        <v>19.78</v>
      </c>
      <c r="I17" s="54" t="s">
        <v>255</v>
      </c>
      <c r="J17" s="78">
        <v>50</v>
      </c>
      <c r="K17" s="49">
        <f t="shared" si="0"/>
        <v>19.78</v>
      </c>
      <c r="L17" s="13"/>
    </row>
    <row r="18" spans="1:12">
      <c r="A18" s="9" t="s">
        <v>143</v>
      </c>
      <c r="B18" s="54" t="s">
        <v>22</v>
      </c>
      <c r="C18" s="79">
        <v>42004</v>
      </c>
      <c r="D18" s="12">
        <v>238.5</v>
      </c>
      <c r="E18" s="12">
        <v>238.5</v>
      </c>
      <c r="F18" s="12">
        <v>11.93</v>
      </c>
      <c r="G18" s="12">
        <v>226.57</v>
      </c>
      <c r="H18" s="22">
        <v>4.7699999999999996</v>
      </c>
      <c r="I18" s="54" t="s">
        <v>255</v>
      </c>
      <c r="J18" s="78">
        <v>50</v>
      </c>
      <c r="K18" s="49">
        <f t="shared" si="0"/>
        <v>4.7699999999999996</v>
      </c>
      <c r="L18" s="13"/>
    </row>
    <row r="19" spans="1:12">
      <c r="A19" s="9" t="s">
        <v>142</v>
      </c>
      <c r="B19" s="54" t="s">
        <v>22</v>
      </c>
      <c r="C19" s="79">
        <v>42004</v>
      </c>
      <c r="D19" s="12">
        <v>3834.97</v>
      </c>
      <c r="E19" s="12">
        <v>3834.97</v>
      </c>
      <c r="F19" s="12">
        <v>191.75</v>
      </c>
      <c r="G19" s="12">
        <v>3643.22</v>
      </c>
      <c r="H19" s="22">
        <v>76.7</v>
      </c>
      <c r="I19" s="54" t="s">
        <v>255</v>
      </c>
      <c r="J19" s="78">
        <v>50</v>
      </c>
      <c r="K19" s="49">
        <f t="shared" si="0"/>
        <v>76.7</v>
      </c>
      <c r="L19" s="13"/>
    </row>
    <row r="20" spans="1:12">
      <c r="A20" s="9" t="s">
        <v>142</v>
      </c>
      <c r="B20" s="54" t="s">
        <v>22</v>
      </c>
      <c r="C20" s="79">
        <v>42004</v>
      </c>
      <c r="D20" s="12">
        <v>1415.62</v>
      </c>
      <c r="E20" s="12">
        <v>1415.62</v>
      </c>
      <c r="F20" s="12">
        <v>70.78</v>
      </c>
      <c r="G20" s="12">
        <v>1344.84</v>
      </c>
      <c r="H20" s="22">
        <v>28.31</v>
      </c>
      <c r="I20" s="54" t="s">
        <v>255</v>
      </c>
      <c r="J20" s="78">
        <v>50</v>
      </c>
      <c r="K20" s="49">
        <f t="shared" si="0"/>
        <v>28.31</v>
      </c>
      <c r="L20" s="13"/>
    </row>
    <row r="21" spans="1:12">
      <c r="A21" s="9" t="s">
        <v>143</v>
      </c>
      <c r="B21" s="54" t="s">
        <v>22</v>
      </c>
      <c r="C21" s="79">
        <v>42004</v>
      </c>
      <c r="D21" s="12">
        <v>636</v>
      </c>
      <c r="E21" s="12">
        <v>636</v>
      </c>
      <c r="F21" s="12">
        <v>31.8</v>
      </c>
      <c r="G21" s="12">
        <v>604.20000000000005</v>
      </c>
      <c r="H21" s="22">
        <v>12.72</v>
      </c>
      <c r="I21" s="54" t="s">
        <v>255</v>
      </c>
      <c r="J21" s="78">
        <v>50</v>
      </c>
      <c r="K21" s="49">
        <f t="shared" si="0"/>
        <v>12.72</v>
      </c>
      <c r="L21" s="13"/>
    </row>
    <row r="22" spans="1:12">
      <c r="A22" s="9" t="s">
        <v>142</v>
      </c>
      <c r="B22" s="54" t="s">
        <v>22</v>
      </c>
      <c r="C22" s="79">
        <v>42004</v>
      </c>
      <c r="D22" s="12">
        <v>127.06</v>
      </c>
      <c r="E22" s="12">
        <v>127.06</v>
      </c>
      <c r="F22" s="12">
        <v>6.35</v>
      </c>
      <c r="G22" s="12">
        <v>120.71</v>
      </c>
      <c r="H22" s="22">
        <v>2.54</v>
      </c>
      <c r="I22" s="54" t="s">
        <v>255</v>
      </c>
      <c r="J22" s="78">
        <v>50</v>
      </c>
      <c r="K22" s="49">
        <f t="shared" si="0"/>
        <v>2.54</v>
      </c>
      <c r="L22" s="13"/>
    </row>
    <row r="23" spans="1:12">
      <c r="A23" s="9" t="s">
        <v>143</v>
      </c>
      <c r="B23" s="54" t="s">
        <v>22</v>
      </c>
      <c r="C23" s="79">
        <v>42004</v>
      </c>
      <c r="D23" s="12">
        <v>198.75</v>
      </c>
      <c r="E23" s="12">
        <v>198.75</v>
      </c>
      <c r="F23" s="12">
        <v>9.9499999999999993</v>
      </c>
      <c r="G23" s="12">
        <v>188.8</v>
      </c>
      <c r="H23" s="22">
        <v>3.98</v>
      </c>
      <c r="I23" s="54" t="s">
        <v>255</v>
      </c>
      <c r="J23" s="78">
        <v>50</v>
      </c>
      <c r="K23" s="49">
        <f t="shared" si="0"/>
        <v>3.98</v>
      </c>
      <c r="L23" s="13"/>
    </row>
    <row r="24" spans="1:12">
      <c r="A24" s="9" t="s">
        <v>142</v>
      </c>
      <c r="B24" s="54" t="s">
        <v>22</v>
      </c>
      <c r="C24" s="79">
        <v>42004</v>
      </c>
      <c r="D24" s="12">
        <v>84.7</v>
      </c>
      <c r="E24" s="12">
        <v>84.7</v>
      </c>
      <c r="F24" s="12">
        <v>4.2300000000000004</v>
      </c>
      <c r="G24" s="12">
        <v>80.47</v>
      </c>
      <c r="H24" s="22">
        <v>1.69</v>
      </c>
      <c r="I24" s="54" t="s">
        <v>255</v>
      </c>
      <c r="J24" s="78">
        <v>50</v>
      </c>
      <c r="K24" s="49">
        <f t="shared" si="0"/>
        <v>1.69</v>
      </c>
      <c r="L24" s="13"/>
    </row>
    <row r="25" spans="1:12">
      <c r="A25" s="9" t="s">
        <v>143</v>
      </c>
      <c r="B25" s="54" t="s">
        <v>22</v>
      </c>
      <c r="C25" s="79">
        <v>42004</v>
      </c>
      <c r="D25" s="12">
        <v>238.5</v>
      </c>
      <c r="E25" s="12">
        <v>238.5</v>
      </c>
      <c r="F25" s="12">
        <v>11.93</v>
      </c>
      <c r="G25" s="12">
        <v>226.57</v>
      </c>
      <c r="H25" s="22">
        <v>4.7699999999999996</v>
      </c>
      <c r="I25" s="54" t="s">
        <v>255</v>
      </c>
      <c r="J25" s="78">
        <v>50</v>
      </c>
      <c r="K25" s="49">
        <f t="shared" si="0"/>
        <v>4.7699999999999996</v>
      </c>
      <c r="L25" s="13"/>
    </row>
    <row r="26" spans="1:12">
      <c r="A26" s="9" t="s">
        <v>142</v>
      </c>
      <c r="B26" s="54" t="s">
        <v>22</v>
      </c>
      <c r="C26" s="79">
        <v>42004</v>
      </c>
      <c r="D26" s="12">
        <v>263.87</v>
      </c>
      <c r="E26" s="12">
        <v>263.87</v>
      </c>
      <c r="F26" s="12">
        <v>13.2</v>
      </c>
      <c r="G26" s="12">
        <v>250.67</v>
      </c>
      <c r="H26" s="22">
        <v>5.28</v>
      </c>
      <c r="I26" s="54" t="s">
        <v>255</v>
      </c>
      <c r="J26" s="78">
        <v>50</v>
      </c>
      <c r="K26" s="49">
        <f t="shared" si="0"/>
        <v>5.28</v>
      </c>
      <c r="L26" s="13"/>
    </row>
    <row r="27" spans="1:12">
      <c r="A27" s="9" t="s">
        <v>143</v>
      </c>
      <c r="B27" s="54" t="s">
        <v>22</v>
      </c>
      <c r="C27" s="79">
        <v>42004</v>
      </c>
      <c r="D27" s="12">
        <v>437.25</v>
      </c>
      <c r="E27" s="12">
        <v>437.25</v>
      </c>
      <c r="F27" s="12">
        <v>21.87</v>
      </c>
      <c r="G27" s="12">
        <v>415.38</v>
      </c>
      <c r="H27" s="22">
        <v>8.75</v>
      </c>
      <c r="I27" s="54" t="s">
        <v>255</v>
      </c>
      <c r="J27" s="78">
        <v>50</v>
      </c>
      <c r="K27" s="49">
        <f t="shared" si="0"/>
        <v>8.75</v>
      </c>
      <c r="L27" s="13"/>
    </row>
    <row r="28" spans="1:12">
      <c r="A28" s="9" t="s">
        <v>267</v>
      </c>
      <c r="B28" s="54" t="s">
        <v>22</v>
      </c>
      <c r="C28" s="79">
        <v>42004</v>
      </c>
      <c r="D28" s="12">
        <v>550021.68999999994</v>
      </c>
      <c r="E28" s="12">
        <v>550021.68999999994</v>
      </c>
      <c r="F28" s="12">
        <v>27556.799999999999</v>
      </c>
      <c r="G28" s="12">
        <v>522464.89</v>
      </c>
      <c r="H28" s="22">
        <v>11022.72</v>
      </c>
      <c r="I28" s="54" t="s">
        <v>255</v>
      </c>
      <c r="J28" s="78">
        <v>50</v>
      </c>
      <c r="K28" s="49">
        <f t="shared" si="0"/>
        <v>11022.72</v>
      </c>
      <c r="L28" s="13"/>
    </row>
    <row r="29" spans="1:12">
      <c r="A29" s="9" t="s">
        <v>268</v>
      </c>
      <c r="B29" s="54" t="s">
        <v>22</v>
      </c>
      <c r="C29" s="79">
        <v>42004</v>
      </c>
      <c r="D29" s="12">
        <v>80716.31</v>
      </c>
      <c r="E29" s="12">
        <v>80716.31</v>
      </c>
      <c r="F29" s="12">
        <v>4044</v>
      </c>
      <c r="G29" s="12">
        <v>76672.31</v>
      </c>
      <c r="H29" s="22">
        <v>1617.6</v>
      </c>
      <c r="I29" s="54" t="s">
        <v>255</v>
      </c>
      <c r="J29" s="78">
        <v>50</v>
      </c>
      <c r="K29" s="49">
        <f t="shared" si="0"/>
        <v>1617.6</v>
      </c>
      <c r="L29" s="13"/>
    </row>
    <row r="30" spans="1:12">
      <c r="A30" s="9" t="s">
        <v>269</v>
      </c>
      <c r="B30" s="54" t="s">
        <v>22</v>
      </c>
      <c r="C30" s="79">
        <v>42369</v>
      </c>
      <c r="D30" s="12">
        <v>1573.71</v>
      </c>
      <c r="E30" s="12">
        <v>1573.71</v>
      </c>
      <c r="F30" s="12">
        <v>47.21</v>
      </c>
      <c r="G30" s="12">
        <v>1526.5</v>
      </c>
      <c r="H30" s="22">
        <v>31.47</v>
      </c>
      <c r="I30" s="54" t="s">
        <v>255</v>
      </c>
      <c r="J30" s="78">
        <v>50</v>
      </c>
      <c r="K30" s="49">
        <f t="shared" si="0"/>
        <v>31.47</v>
      </c>
      <c r="L30" s="13"/>
    </row>
    <row r="31" spans="1:12">
      <c r="A31" s="9" t="s">
        <v>270</v>
      </c>
      <c r="B31" s="54" t="s">
        <v>22</v>
      </c>
      <c r="C31" s="79">
        <v>42369</v>
      </c>
      <c r="D31" s="12">
        <v>262.94</v>
      </c>
      <c r="E31" s="12">
        <v>262.94</v>
      </c>
      <c r="F31" s="12">
        <v>7.89</v>
      </c>
      <c r="G31" s="12">
        <v>255.05</v>
      </c>
      <c r="H31" s="22">
        <v>5.26</v>
      </c>
      <c r="I31" s="54" t="s">
        <v>255</v>
      </c>
      <c r="J31" s="78">
        <v>50</v>
      </c>
      <c r="K31" s="49">
        <f t="shared" si="0"/>
        <v>5.26</v>
      </c>
      <c r="L31" s="13"/>
    </row>
    <row r="32" spans="1:12">
      <c r="A32" s="9" t="s">
        <v>270</v>
      </c>
      <c r="B32" s="54" t="s">
        <v>22</v>
      </c>
      <c r="C32" s="79">
        <v>42369</v>
      </c>
      <c r="D32" s="12">
        <v>477</v>
      </c>
      <c r="E32" s="12">
        <v>477</v>
      </c>
      <c r="F32" s="12">
        <v>14.31</v>
      </c>
      <c r="G32" s="12">
        <v>462.69</v>
      </c>
      <c r="H32" s="22">
        <v>9.5399999999999991</v>
      </c>
      <c r="I32" s="54" t="s">
        <v>255</v>
      </c>
      <c r="J32" s="78">
        <v>50</v>
      </c>
      <c r="K32" s="49">
        <f t="shared" si="0"/>
        <v>9.5399999999999991</v>
      </c>
      <c r="L32" s="13"/>
    </row>
    <row r="33" spans="1:12">
      <c r="A33" s="9" t="s">
        <v>271</v>
      </c>
      <c r="B33" s="54" t="s">
        <v>22</v>
      </c>
      <c r="C33" s="79">
        <v>42369</v>
      </c>
      <c r="D33" s="12">
        <v>361.98</v>
      </c>
      <c r="E33" s="12">
        <v>361.98</v>
      </c>
      <c r="F33" s="12">
        <v>10.86</v>
      </c>
      <c r="G33" s="12">
        <v>351.12</v>
      </c>
      <c r="H33" s="22">
        <v>7.24</v>
      </c>
      <c r="I33" s="54" t="s">
        <v>255</v>
      </c>
      <c r="J33" s="78">
        <v>50</v>
      </c>
      <c r="K33" s="49">
        <f t="shared" si="0"/>
        <v>7.24</v>
      </c>
      <c r="L33" s="13"/>
    </row>
    <row r="34" spans="1:12">
      <c r="A34" s="9" t="s">
        <v>271</v>
      </c>
      <c r="B34" s="54" t="s">
        <v>22</v>
      </c>
      <c r="C34" s="79">
        <v>42369</v>
      </c>
      <c r="D34" s="12">
        <v>477</v>
      </c>
      <c r="E34" s="12">
        <v>477</v>
      </c>
      <c r="F34" s="12">
        <v>14.31</v>
      </c>
      <c r="G34" s="12">
        <v>462.69</v>
      </c>
      <c r="H34" s="22">
        <v>9.5399999999999991</v>
      </c>
      <c r="I34" s="54" t="s">
        <v>255</v>
      </c>
      <c r="J34" s="78">
        <v>50</v>
      </c>
      <c r="K34" s="49">
        <f t="shared" si="0"/>
        <v>9.5399999999999991</v>
      </c>
      <c r="L34" s="13"/>
    </row>
    <row r="35" spans="1:12">
      <c r="A35" s="9" t="s">
        <v>272</v>
      </c>
      <c r="B35" s="54" t="s">
        <v>22</v>
      </c>
      <c r="C35" s="79">
        <v>42369</v>
      </c>
      <c r="D35" s="12">
        <v>272.66000000000003</v>
      </c>
      <c r="E35" s="12">
        <v>272.66000000000003</v>
      </c>
      <c r="F35" s="12">
        <v>8.18</v>
      </c>
      <c r="G35" s="12">
        <v>264.48</v>
      </c>
      <c r="H35" s="22">
        <v>5.45</v>
      </c>
      <c r="I35" s="54" t="s">
        <v>255</v>
      </c>
      <c r="J35" s="78">
        <v>50</v>
      </c>
      <c r="K35" s="49">
        <f t="shared" si="0"/>
        <v>5.45</v>
      </c>
      <c r="L35" s="13"/>
    </row>
    <row r="36" spans="1:12">
      <c r="A36" s="9" t="s">
        <v>272</v>
      </c>
      <c r="B36" s="54" t="s">
        <v>22</v>
      </c>
      <c r="C36" s="79">
        <v>42369</v>
      </c>
      <c r="D36" s="12">
        <v>318</v>
      </c>
      <c r="E36" s="12">
        <v>318</v>
      </c>
      <c r="F36" s="12">
        <v>9.5399999999999991</v>
      </c>
      <c r="G36" s="12">
        <v>308.45999999999998</v>
      </c>
      <c r="H36" s="22">
        <v>6.36</v>
      </c>
      <c r="I36" s="54" t="s">
        <v>255</v>
      </c>
      <c r="J36" s="78">
        <v>50</v>
      </c>
      <c r="K36" s="49">
        <f t="shared" si="0"/>
        <v>6.36</v>
      </c>
      <c r="L36" s="13"/>
    </row>
    <row r="37" spans="1:12">
      <c r="A37" s="9" t="s">
        <v>273</v>
      </c>
      <c r="B37" s="54" t="s">
        <v>22</v>
      </c>
      <c r="C37" s="79">
        <v>42369</v>
      </c>
      <c r="D37" s="12">
        <v>652.96</v>
      </c>
      <c r="E37" s="12">
        <v>652.96</v>
      </c>
      <c r="F37" s="12">
        <v>19.59</v>
      </c>
      <c r="G37" s="12">
        <v>633.37</v>
      </c>
      <c r="H37" s="22">
        <v>13.06</v>
      </c>
      <c r="I37" s="54" t="s">
        <v>255</v>
      </c>
      <c r="J37" s="78">
        <v>50</v>
      </c>
      <c r="K37" s="49">
        <f t="shared" si="0"/>
        <v>13.06</v>
      </c>
      <c r="L37" s="13"/>
    </row>
    <row r="38" spans="1:12">
      <c r="A38" s="9" t="s">
        <v>274</v>
      </c>
      <c r="B38" s="54" t="s">
        <v>22</v>
      </c>
      <c r="C38" s="79">
        <v>42369</v>
      </c>
      <c r="D38" s="12">
        <v>1251.8</v>
      </c>
      <c r="E38" s="12">
        <v>1251.8</v>
      </c>
      <c r="F38" s="12">
        <v>37.56</v>
      </c>
      <c r="G38" s="12">
        <v>1214.24</v>
      </c>
      <c r="H38" s="22">
        <v>25.04</v>
      </c>
      <c r="I38" s="54" t="s">
        <v>255</v>
      </c>
      <c r="J38" s="78">
        <v>50</v>
      </c>
      <c r="K38" s="49">
        <f t="shared" si="0"/>
        <v>25.04</v>
      </c>
      <c r="L38" s="13"/>
    </row>
    <row r="39" spans="1:12">
      <c r="A39" s="9" t="s">
        <v>274</v>
      </c>
      <c r="B39" s="54" t="s">
        <v>22</v>
      </c>
      <c r="C39" s="79">
        <v>42369</v>
      </c>
      <c r="D39" s="12">
        <v>1199.17</v>
      </c>
      <c r="E39" s="12">
        <v>1199.17</v>
      </c>
      <c r="F39" s="12">
        <v>35.97</v>
      </c>
      <c r="G39" s="12">
        <v>1163.2</v>
      </c>
      <c r="H39" s="22">
        <v>23.98</v>
      </c>
      <c r="I39" s="54" t="s">
        <v>255</v>
      </c>
      <c r="J39" s="78">
        <v>50</v>
      </c>
      <c r="K39" s="49">
        <f t="shared" si="0"/>
        <v>23.98</v>
      </c>
      <c r="L39" s="13"/>
    </row>
    <row r="40" spans="1:12">
      <c r="A40" s="9" t="s">
        <v>275</v>
      </c>
      <c r="B40" s="54" t="s">
        <v>22</v>
      </c>
      <c r="C40" s="79">
        <v>42369</v>
      </c>
      <c r="D40" s="12">
        <v>1386.26</v>
      </c>
      <c r="E40" s="12">
        <v>1386.26</v>
      </c>
      <c r="F40" s="12">
        <v>41.59</v>
      </c>
      <c r="G40" s="12">
        <v>1344.67</v>
      </c>
      <c r="H40" s="22">
        <v>27.73</v>
      </c>
      <c r="I40" s="54" t="s">
        <v>255</v>
      </c>
      <c r="J40" s="78">
        <v>50</v>
      </c>
      <c r="K40" s="49">
        <f t="shared" si="0"/>
        <v>27.73</v>
      </c>
      <c r="L40" s="13"/>
    </row>
    <row r="41" spans="1:12">
      <c r="A41" s="9" t="s">
        <v>275</v>
      </c>
      <c r="B41" s="54" t="s">
        <v>22</v>
      </c>
      <c r="C41" s="79">
        <v>42369</v>
      </c>
      <c r="D41" s="12">
        <v>552.37</v>
      </c>
      <c r="E41" s="12">
        <v>552.37</v>
      </c>
      <c r="F41" s="12">
        <v>16.57</v>
      </c>
      <c r="G41" s="12">
        <v>535.79999999999995</v>
      </c>
      <c r="H41" s="22">
        <v>11.05</v>
      </c>
      <c r="I41" s="54" t="s">
        <v>255</v>
      </c>
      <c r="J41" s="78">
        <v>50</v>
      </c>
      <c r="K41" s="49">
        <f t="shared" si="0"/>
        <v>11.05</v>
      </c>
      <c r="L41" s="13"/>
    </row>
    <row r="42" spans="1:12">
      <c r="A42" s="9" t="s">
        <v>275</v>
      </c>
      <c r="B42" s="54" t="s">
        <v>22</v>
      </c>
      <c r="C42" s="79">
        <v>42369</v>
      </c>
      <c r="D42" s="12">
        <v>100.6</v>
      </c>
      <c r="E42" s="12">
        <v>100.6</v>
      </c>
      <c r="F42" s="12">
        <v>3.02</v>
      </c>
      <c r="G42" s="12">
        <v>97.58</v>
      </c>
      <c r="H42" s="22">
        <v>2.0099999999999998</v>
      </c>
      <c r="I42" s="54" t="s">
        <v>255</v>
      </c>
      <c r="J42" s="78">
        <v>50</v>
      </c>
      <c r="K42" s="49">
        <f t="shared" si="0"/>
        <v>2.0099999999999998</v>
      </c>
      <c r="L42" s="13"/>
    </row>
    <row r="43" spans="1:12">
      <c r="A43" s="9" t="s">
        <v>276</v>
      </c>
      <c r="B43" s="54" t="s">
        <v>22</v>
      </c>
      <c r="C43" s="79">
        <v>42369</v>
      </c>
      <c r="D43" s="12">
        <v>8330.43</v>
      </c>
      <c r="E43" s="12">
        <v>8330.43</v>
      </c>
      <c r="F43" s="12">
        <v>249.91</v>
      </c>
      <c r="G43" s="12">
        <v>8080.52</v>
      </c>
      <c r="H43" s="22">
        <v>166.61</v>
      </c>
      <c r="I43" s="54" t="s">
        <v>255</v>
      </c>
      <c r="J43" s="78">
        <v>50</v>
      </c>
      <c r="K43" s="49">
        <f t="shared" si="0"/>
        <v>166.61</v>
      </c>
      <c r="L43" s="13"/>
    </row>
    <row r="44" spans="1:12">
      <c r="A44" s="9" t="s">
        <v>276</v>
      </c>
      <c r="B44" s="54" t="s">
        <v>22</v>
      </c>
      <c r="C44" s="79">
        <v>42369</v>
      </c>
      <c r="D44" s="12">
        <v>100.6</v>
      </c>
      <c r="E44" s="12">
        <v>100.6</v>
      </c>
      <c r="F44" s="12">
        <v>3.02</v>
      </c>
      <c r="G44" s="12">
        <v>97.58</v>
      </c>
      <c r="H44" s="22">
        <v>2.0099999999999998</v>
      </c>
      <c r="I44" s="54" t="s">
        <v>255</v>
      </c>
      <c r="J44" s="78">
        <v>50</v>
      </c>
      <c r="K44" s="49">
        <f t="shared" si="0"/>
        <v>2.0099999999999998</v>
      </c>
      <c r="L44" s="13"/>
    </row>
    <row r="45" spans="1:12">
      <c r="A45" s="9" t="s">
        <v>277</v>
      </c>
      <c r="B45" s="54" t="s">
        <v>22</v>
      </c>
      <c r="C45" s="79">
        <v>42369</v>
      </c>
      <c r="D45" s="12">
        <v>234.06</v>
      </c>
      <c r="E45" s="12">
        <v>234.06</v>
      </c>
      <c r="F45" s="12">
        <v>7.02</v>
      </c>
      <c r="G45" s="12">
        <v>227.04</v>
      </c>
      <c r="H45" s="22">
        <v>4.68</v>
      </c>
      <c r="I45" s="54" t="s">
        <v>255</v>
      </c>
      <c r="J45" s="78">
        <v>50</v>
      </c>
      <c r="K45" s="49">
        <f t="shared" si="0"/>
        <v>4.68</v>
      </c>
      <c r="L45" s="13"/>
    </row>
    <row r="46" spans="1:12">
      <c r="A46" s="9" t="s">
        <v>278</v>
      </c>
      <c r="B46" s="54" t="s">
        <v>22</v>
      </c>
      <c r="C46" s="79">
        <v>42369</v>
      </c>
      <c r="D46" s="12">
        <v>555.38</v>
      </c>
      <c r="E46" s="12">
        <v>555.38</v>
      </c>
      <c r="F46" s="12">
        <v>16.66</v>
      </c>
      <c r="G46" s="12">
        <v>538.72</v>
      </c>
      <c r="H46" s="22">
        <v>11.11</v>
      </c>
      <c r="I46" s="54" t="s">
        <v>255</v>
      </c>
      <c r="J46" s="78">
        <v>50</v>
      </c>
      <c r="K46" s="49">
        <f t="shared" si="0"/>
        <v>11.11</v>
      </c>
      <c r="L46" s="13"/>
    </row>
    <row r="47" spans="1:12">
      <c r="A47" s="9" t="s">
        <v>278</v>
      </c>
      <c r="B47" s="54" t="s">
        <v>22</v>
      </c>
      <c r="C47" s="79">
        <v>42369</v>
      </c>
      <c r="D47" s="12">
        <v>846.04</v>
      </c>
      <c r="E47" s="12">
        <v>846.04</v>
      </c>
      <c r="F47" s="12">
        <v>25.38</v>
      </c>
      <c r="G47" s="12">
        <v>820.66</v>
      </c>
      <c r="H47" s="22">
        <v>16.920000000000002</v>
      </c>
      <c r="I47" s="54" t="s">
        <v>255</v>
      </c>
      <c r="J47" s="78">
        <v>50</v>
      </c>
      <c r="K47" s="49">
        <f t="shared" si="0"/>
        <v>16.920000000000002</v>
      </c>
      <c r="L47" s="13"/>
    </row>
    <row r="48" spans="1:12">
      <c r="A48" s="9" t="s">
        <v>279</v>
      </c>
      <c r="B48" s="54" t="s">
        <v>22</v>
      </c>
      <c r="C48" s="79">
        <v>42369</v>
      </c>
      <c r="D48" s="12">
        <v>181.76</v>
      </c>
      <c r="E48" s="12">
        <v>181.76</v>
      </c>
      <c r="F48" s="12">
        <v>5.46</v>
      </c>
      <c r="G48" s="12">
        <v>176.3</v>
      </c>
      <c r="H48" s="22">
        <v>3.64</v>
      </c>
      <c r="I48" s="54" t="s">
        <v>255</v>
      </c>
      <c r="J48" s="78">
        <v>50</v>
      </c>
      <c r="K48" s="49">
        <f t="shared" si="0"/>
        <v>3.64</v>
      </c>
      <c r="L48" s="13"/>
    </row>
    <row r="49" spans="1:12">
      <c r="A49" s="9" t="s">
        <v>279</v>
      </c>
      <c r="B49" s="54" t="s">
        <v>22</v>
      </c>
      <c r="C49" s="79">
        <v>42369</v>
      </c>
      <c r="D49" s="12">
        <v>437.25</v>
      </c>
      <c r="E49" s="12">
        <v>437.25</v>
      </c>
      <c r="F49" s="12">
        <v>13.12</v>
      </c>
      <c r="G49" s="12">
        <v>424.13</v>
      </c>
      <c r="H49" s="22">
        <v>8.75</v>
      </c>
      <c r="I49" s="54" t="s">
        <v>255</v>
      </c>
      <c r="J49" s="78">
        <v>50</v>
      </c>
      <c r="K49" s="49">
        <f t="shared" si="0"/>
        <v>8.75</v>
      </c>
      <c r="L49" s="13"/>
    </row>
    <row r="50" spans="1:12">
      <c r="A50" s="9" t="s">
        <v>280</v>
      </c>
      <c r="B50" s="54" t="s">
        <v>22</v>
      </c>
      <c r="C50" s="79">
        <v>42369</v>
      </c>
      <c r="D50" s="12">
        <v>130.68</v>
      </c>
      <c r="E50" s="12">
        <v>130.68</v>
      </c>
      <c r="F50" s="12">
        <v>3.92</v>
      </c>
      <c r="G50" s="12">
        <v>126.76</v>
      </c>
      <c r="H50" s="22">
        <v>2.61</v>
      </c>
      <c r="I50" s="54" t="s">
        <v>255</v>
      </c>
      <c r="J50" s="78">
        <v>50</v>
      </c>
      <c r="K50" s="49">
        <f t="shared" si="0"/>
        <v>2.61</v>
      </c>
      <c r="L50" s="13"/>
    </row>
    <row r="51" spans="1:12">
      <c r="A51" s="9" t="s">
        <v>280</v>
      </c>
      <c r="B51" s="54" t="s">
        <v>22</v>
      </c>
      <c r="C51" s="79">
        <v>42369</v>
      </c>
      <c r="D51" s="12">
        <v>1999.44</v>
      </c>
      <c r="E51" s="12">
        <v>1999.44</v>
      </c>
      <c r="F51" s="12">
        <v>59.98</v>
      </c>
      <c r="G51" s="12">
        <v>1939.46</v>
      </c>
      <c r="H51" s="22">
        <v>39.99</v>
      </c>
      <c r="I51" s="54" t="s">
        <v>255</v>
      </c>
      <c r="J51" s="78">
        <v>50</v>
      </c>
      <c r="K51" s="49">
        <f t="shared" si="0"/>
        <v>39.99</v>
      </c>
      <c r="L51" s="13"/>
    </row>
    <row r="52" spans="1:12">
      <c r="A52" s="9" t="s">
        <v>281</v>
      </c>
      <c r="B52" s="54" t="s">
        <v>22</v>
      </c>
      <c r="C52" s="79">
        <v>42369</v>
      </c>
      <c r="D52" s="12">
        <v>1384.4</v>
      </c>
      <c r="E52" s="12">
        <v>1384.4</v>
      </c>
      <c r="F52" s="12">
        <v>41.53</v>
      </c>
      <c r="G52" s="12">
        <v>1342.87</v>
      </c>
      <c r="H52" s="22">
        <v>27.69</v>
      </c>
      <c r="I52" s="54" t="s">
        <v>255</v>
      </c>
      <c r="J52" s="78">
        <v>50</v>
      </c>
      <c r="K52" s="49">
        <f t="shared" si="0"/>
        <v>27.69</v>
      </c>
      <c r="L52" s="13"/>
    </row>
    <row r="53" spans="1:12">
      <c r="A53" s="9" t="s">
        <v>282</v>
      </c>
      <c r="B53" s="54" t="s">
        <v>22</v>
      </c>
      <c r="C53" s="79">
        <v>42369</v>
      </c>
      <c r="D53" s="12">
        <v>148.96</v>
      </c>
      <c r="E53" s="12">
        <v>148.96</v>
      </c>
      <c r="F53" s="12">
        <v>4.47</v>
      </c>
      <c r="G53" s="12">
        <v>144.49</v>
      </c>
      <c r="H53" s="22">
        <v>2.98</v>
      </c>
      <c r="I53" s="54" t="s">
        <v>255</v>
      </c>
      <c r="J53" s="78">
        <v>50</v>
      </c>
      <c r="K53" s="49">
        <f t="shared" si="0"/>
        <v>2.98</v>
      </c>
      <c r="L53" s="13"/>
    </row>
    <row r="54" spans="1:12">
      <c r="A54" s="9" t="s">
        <v>282</v>
      </c>
      <c r="B54" s="54" t="s">
        <v>22</v>
      </c>
      <c r="C54" s="79">
        <v>42369</v>
      </c>
      <c r="D54" s="12">
        <v>4885.3500000000004</v>
      </c>
      <c r="E54" s="12">
        <v>4885.3500000000004</v>
      </c>
      <c r="F54" s="12">
        <v>146.56</v>
      </c>
      <c r="G54" s="12">
        <v>4738.79</v>
      </c>
      <c r="H54" s="22">
        <v>97.71</v>
      </c>
      <c r="I54" s="54" t="s">
        <v>255</v>
      </c>
      <c r="J54" s="78">
        <v>50</v>
      </c>
      <c r="K54" s="49">
        <f t="shared" si="0"/>
        <v>97.71</v>
      </c>
      <c r="L54" s="13"/>
    </row>
    <row r="55" spans="1:12">
      <c r="A55" s="9" t="s">
        <v>283</v>
      </c>
      <c r="B55" s="54" t="s">
        <v>22</v>
      </c>
      <c r="C55" s="79">
        <v>42369</v>
      </c>
      <c r="D55" s="12">
        <v>184.53</v>
      </c>
      <c r="E55" s="12">
        <v>184.53</v>
      </c>
      <c r="F55" s="12">
        <v>5.54</v>
      </c>
      <c r="G55" s="12">
        <v>178.99</v>
      </c>
      <c r="H55" s="22">
        <v>3.69</v>
      </c>
      <c r="I55" s="54" t="s">
        <v>255</v>
      </c>
      <c r="J55" s="78">
        <v>50</v>
      </c>
      <c r="K55" s="49">
        <f t="shared" si="0"/>
        <v>3.69</v>
      </c>
      <c r="L55" s="13"/>
    </row>
    <row r="56" spans="1:12">
      <c r="A56" s="9" t="s">
        <v>283</v>
      </c>
      <c r="B56" s="54" t="s">
        <v>22</v>
      </c>
      <c r="C56" s="79">
        <v>42369</v>
      </c>
      <c r="D56" s="12">
        <v>261.52</v>
      </c>
      <c r="E56" s="12">
        <v>261.52</v>
      </c>
      <c r="F56" s="12">
        <v>7.85</v>
      </c>
      <c r="G56" s="12">
        <v>253.67</v>
      </c>
      <c r="H56" s="22">
        <v>5.23</v>
      </c>
      <c r="I56" s="54" t="s">
        <v>255</v>
      </c>
      <c r="J56" s="78">
        <v>50</v>
      </c>
      <c r="K56" s="49">
        <f t="shared" si="0"/>
        <v>5.23</v>
      </c>
      <c r="L56" s="13"/>
    </row>
    <row r="57" spans="1:12">
      <c r="A57" s="9" t="s">
        <v>283</v>
      </c>
      <c r="B57" s="54" t="s">
        <v>22</v>
      </c>
      <c r="C57" s="79">
        <v>42369</v>
      </c>
      <c r="D57" s="12">
        <v>369.04</v>
      </c>
      <c r="E57" s="12">
        <v>369.04</v>
      </c>
      <c r="F57" s="12">
        <v>11.07</v>
      </c>
      <c r="G57" s="12">
        <v>357.97</v>
      </c>
      <c r="H57" s="22">
        <v>7.38</v>
      </c>
      <c r="I57" s="54" t="s">
        <v>255</v>
      </c>
      <c r="J57" s="78">
        <v>50</v>
      </c>
      <c r="K57" s="49">
        <f t="shared" si="0"/>
        <v>7.38</v>
      </c>
      <c r="L57" s="13"/>
    </row>
    <row r="58" spans="1:12">
      <c r="A58" s="9" t="s">
        <v>283</v>
      </c>
      <c r="B58" s="54" t="s">
        <v>22</v>
      </c>
      <c r="C58" s="79">
        <v>42369</v>
      </c>
      <c r="D58" s="12">
        <v>174.34</v>
      </c>
      <c r="E58" s="12">
        <v>174.34</v>
      </c>
      <c r="F58" s="12">
        <v>5.23</v>
      </c>
      <c r="G58" s="12">
        <v>169.11</v>
      </c>
      <c r="H58" s="22">
        <v>3.49</v>
      </c>
      <c r="I58" s="54" t="s">
        <v>255</v>
      </c>
      <c r="J58" s="78">
        <v>50</v>
      </c>
      <c r="K58" s="49">
        <f t="shared" si="0"/>
        <v>3.49</v>
      </c>
      <c r="L58" s="13"/>
    </row>
    <row r="59" spans="1:12">
      <c r="A59" s="9" t="s">
        <v>284</v>
      </c>
      <c r="B59" s="54" t="s">
        <v>22</v>
      </c>
      <c r="C59" s="79">
        <v>42369</v>
      </c>
      <c r="D59" s="12">
        <v>201.2</v>
      </c>
      <c r="E59" s="12">
        <v>201.2</v>
      </c>
      <c r="F59" s="12">
        <v>6.03</v>
      </c>
      <c r="G59" s="12">
        <v>195.17</v>
      </c>
      <c r="H59" s="22">
        <v>4.0199999999999996</v>
      </c>
      <c r="I59" s="54" t="s">
        <v>255</v>
      </c>
      <c r="J59" s="78">
        <v>50</v>
      </c>
      <c r="K59" s="49">
        <f t="shared" si="0"/>
        <v>4.0199999999999996</v>
      </c>
      <c r="L59" s="13"/>
    </row>
    <row r="60" spans="1:12">
      <c r="A60" s="9" t="s">
        <v>284</v>
      </c>
      <c r="B60" s="54" t="s">
        <v>22</v>
      </c>
      <c r="C60" s="79">
        <v>42369</v>
      </c>
      <c r="D60" s="12">
        <v>16800</v>
      </c>
      <c r="E60" s="12">
        <v>16800</v>
      </c>
      <c r="F60" s="12">
        <v>504</v>
      </c>
      <c r="G60" s="12">
        <v>16296</v>
      </c>
      <c r="H60" s="22">
        <v>336</v>
      </c>
      <c r="I60" s="54" t="s">
        <v>255</v>
      </c>
      <c r="J60" s="78">
        <v>50</v>
      </c>
      <c r="K60" s="49">
        <f t="shared" si="0"/>
        <v>336</v>
      </c>
      <c r="L60" s="13"/>
    </row>
    <row r="61" spans="1:12">
      <c r="A61" s="9" t="s">
        <v>284</v>
      </c>
      <c r="B61" s="54" t="s">
        <v>22</v>
      </c>
      <c r="C61" s="79">
        <v>42369</v>
      </c>
      <c r="D61" s="12">
        <v>17339.36</v>
      </c>
      <c r="E61" s="12">
        <v>17339.36</v>
      </c>
      <c r="F61" s="12">
        <v>520.17999999999995</v>
      </c>
      <c r="G61" s="12">
        <v>16819.18</v>
      </c>
      <c r="H61" s="22">
        <v>346.79</v>
      </c>
      <c r="I61" s="54" t="s">
        <v>255</v>
      </c>
      <c r="J61" s="78">
        <v>50</v>
      </c>
      <c r="K61" s="49">
        <f t="shared" si="0"/>
        <v>346.79</v>
      </c>
      <c r="L61" s="13"/>
    </row>
    <row r="62" spans="1:12">
      <c r="A62" s="9" t="s">
        <v>285</v>
      </c>
      <c r="B62" s="54" t="s">
        <v>22</v>
      </c>
      <c r="C62" s="79">
        <v>42369</v>
      </c>
      <c r="D62" s="12">
        <v>2691.96</v>
      </c>
      <c r="E62" s="12">
        <v>2691.96</v>
      </c>
      <c r="F62" s="12">
        <v>80.760000000000005</v>
      </c>
      <c r="G62" s="12">
        <v>2611.1999999999998</v>
      </c>
      <c r="H62" s="22">
        <v>53.84</v>
      </c>
      <c r="I62" s="54" t="s">
        <v>255</v>
      </c>
      <c r="J62" s="78">
        <v>50</v>
      </c>
      <c r="K62" s="49">
        <f t="shared" si="0"/>
        <v>53.84</v>
      </c>
      <c r="L62" s="13"/>
    </row>
    <row r="63" spans="1:12">
      <c r="A63" s="9" t="s">
        <v>286</v>
      </c>
      <c r="B63" s="54" t="s">
        <v>22</v>
      </c>
      <c r="C63" s="79">
        <v>42369</v>
      </c>
      <c r="D63" s="12">
        <v>484.18</v>
      </c>
      <c r="E63" s="12">
        <v>484.18</v>
      </c>
      <c r="F63" s="12">
        <v>14.52</v>
      </c>
      <c r="G63" s="12">
        <v>469.66</v>
      </c>
      <c r="H63" s="22">
        <v>9.68</v>
      </c>
      <c r="I63" s="54" t="s">
        <v>255</v>
      </c>
      <c r="J63" s="78">
        <v>50</v>
      </c>
      <c r="K63" s="49">
        <f t="shared" si="0"/>
        <v>9.68</v>
      </c>
      <c r="L63" s="13"/>
    </row>
    <row r="64" spans="1:12">
      <c r="A64" s="9" t="s">
        <v>57</v>
      </c>
      <c r="B64" s="54" t="s">
        <v>22</v>
      </c>
      <c r="C64" s="79">
        <v>42369</v>
      </c>
      <c r="D64" s="12">
        <v>1523.47</v>
      </c>
      <c r="E64" s="12">
        <v>1523.47</v>
      </c>
      <c r="F64" s="12">
        <v>45.7</v>
      </c>
      <c r="G64" s="12">
        <v>1477.77</v>
      </c>
      <c r="H64" s="22">
        <v>30.47</v>
      </c>
      <c r="I64" s="54" t="s">
        <v>255</v>
      </c>
      <c r="J64" s="78">
        <v>50</v>
      </c>
      <c r="K64" s="49">
        <f t="shared" si="0"/>
        <v>30.47</v>
      </c>
      <c r="L64" s="13"/>
    </row>
    <row r="65" spans="1:12">
      <c r="A65" s="111" t="s">
        <v>287</v>
      </c>
      <c r="B65" s="108" t="s">
        <v>22</v>
      </c>
      <c r="C65" s="109">
        <v>42369</v>
      </c>
      <c r="D65" s="106">
        <v>4099.3500000000004</v>
      </c>
      <c r="E65" s="106">
        <v>4099.3500000000004</v>
      </c>
      <c r="F65" s="106">
        <v>122.98</v>
      </c>
      <c r="G65" s="106">
        <v>3976.37</v>
      </c>
      <c r="H65" s="114">
        <v>81.99</v>
      </c>
      <c r="I65" s="108" t="s">
        <v>255</v>
      </c>
      <c r="J65" s="110">
        <v>50</v>
      </c>
      <c r="K65" s="116">
        <f t="shared" si="0"/>
        <v>81.99</v>
      </c>
      <c r="L65" s="112"/>
    </row>
    <row r="66" spans="1:12">
      <c r="A66" s="9" t="s">
        <v>288</v>
      </c>
      <c r="B66" s="54" t="s">
        <v>22</v>
      </c>
      <c r="C66" s="79">
        <v>41639</v>
      </c>
      <c r="D66" s="12">
        <v>0.85</v>
      </c>
      <c r="E66" s="12">
        <v>0.85</v>
      </c>
      <c r="F66" s="12">
        <v>0.15</v>
      </c>
      <c r="G66" s="12">
        <v>0.7</v>
      </c>
      <c r="H66" s="22">
        <v>0.03</v>
      </c>
      <c r="I66" s="54" t="s">
        <v>289</v>
      </c>
      <c r="J66" s="78">
        <v>40</v>
      </c>
      <c r="K66" s="49">
        <f>H66</f>
        <v>0.03</v>
      </c>
      <c r="L66" s="13"/>
    </row>
    <row r="67" spans="1:12">
      <c r="A67" s="9" t="s">
        <v>290</v>
      </c>
      <c r="B67" s="54" t="s">
        <v>22</v>
      </c>
      <c r="C67" s="79">
        <v>41639</v>
      </c>
      <c r="D67" s="12">
        <v>16.55</v>
      </c>
      <c r="E67" s="12">
        <v>16.55</v>
      </c>
      <c r="F67" s="12">
        <v>2.64</v>
      </c>
      <c r="G67" s="12">
        <v>13.91</v>
      </c>
      <c r="H67" s="22">
        <v>0.53</v>
      </c>
      <c r="I67" s="54" t="s">
        <v>289</v>
      </c>
      <c r="J67" s="78">
        <v>40</v>
      </c>
      <c r="K67" s="49">
        <f t="shared" ref="K67:K93" si="1">H67</f>
        <v>0.53</v>
      </c>
      <c r="L67" s="13"/>
    </row>
    <row r="68" spans="1:12">
      <c r="A68" s="9" t="s">
        <v>291</v>
      </c>
      <c r="B68" s="54" t="s">
        <v>22</v>
      </c>
      <c r="C68" s="79">
        <v>41639</v>
      </c>
      <c r="D68" s="12">
        <v>35.81</v>
      </c>
      <c r="E68" s="12">
        <v>35.81</v>
      </c>
      <c r="F68" s="12">
        <v>5.54</v>
      </c>
      <c r="G68" s="12">
        <v>30.27</v>
      </c>
      <c r="H68" s="22">
        <v>1.1000000000000001</v>
      </c>
      <c r="I68" s="54" t="s">
        <v>289</v>
      </c>
      <c r="J68" s="78">
        <v>40</v>
      </c>
      <c r="K68" s="49">
        <f t="shared" si="1"/>
        <v>1.1000000000000001</v>
      </c>
      <c r="L68" s="13"/>
    </row>
    <row r="69" spans="1:12">
      <c r="A69" s="9" t="s">
        <v>292</v>
      </c>
      <c r="B69" s="54" t="s">
        <v>22</v>
      </c>
      <c r="C69" s="79">
        <v>41639</v>
      </c>
      <c r="D69" s="12">
        <v>208.1</v>
      </c>
      <c r="E69" s="12">
        <v>208.1</v>
      </c>
      <c r="F69" s="12">
        <v>30.96</v>
      </c>
      <c r="G69" s="12">
        <v>177.14</v>
      </c>
      <c r="H69" s="22">
        <v>6.23</v>
      </c>
      <c r="I69" s="54" t="s">
        <v>289</v>
      </c>
      <c r="J69" s="78">
        <v>40</v>
      </c>
      <c r="K69" s="49">
        <f t="shared" si="1"/>
        <v>6.23</v>
      </c>
      <c r="L69" s="13"/>
    </row>
    <row r="70" spans="1:12">
      <c r="A70" s="9" t="s">
        <v>293</v>
      </c>
      <c r="B70" s="54" t="s">
        <v>22</v>
      </c>
      <c r="C70" s="79">
        <v>41639</v>
      </c>
      <c r="D70" s="12">
        <v>56.77</v>
      </c>
      <c r="E70" s="12">
        <v>56.77</v>
      </c>
      <c r="F70" s="12">
        <v>8.27</v>
      </c>
      <c r="G70" s="12">
        <v>48.5</v>
      </c>
      <c r="H70" s="22">
        <v>1.65</v>
      </c>
      <c r="I70" s="54" t="s">
        <v>289</v>
      </c>
      <c r="J70" s="78">
        <v>40</v>
      </c>
      <c r="K70" s="49">
        <f t="shared" si="1"/>
        <v>1.65</v>
      </c>
      <c r="L70" s="13"/>
    </row>
    <row r="71" spans="1:12">
      <c r="A71" s="9" t="s">
        <v>294</v>
      </c>
      <c r="B71" s="54" t="s">
        <v>22</v>
      </c>
      <c r="C71" s="79">
        <v>41639</v>
      </c>
      <c r="D71" s="12">
        <v>46.53</v>
      </c>
      <c r="E71" s="12">
        <v>46.53</v>
      </c>
      <c r="F71" s="12">
        <v>6.59</v>
      </c>
      <c r="G71" s="12">
        <v>39.94</v>
      </c>
      <c r="H71" s="22">
        <v>1.31</v>
      </c>
      <c r="I71" s="54" t="s">
        <v>289</v>
      </c>
      <c r="J71" s="78">
        <v>40</v>
      </c>
      <c r="K71" s="49">
        <f t="shared" si="1"/>
        <v>1.31</v>
      </c>
      <c r="L71" s="13"/>
    </row>
    <row r="72" spans="1:12">
      <c r="A72" s="9" t="s">
        <v>295</v>
      </c>
      <c r="B72" s="54" t="s">
        <v>22</v>
      </c>
      <c r="C72" s="79">
        <v>41639</v>
      </c>
      <c r="D72" s="12">
        <v>47.3</v>
      </c>
      <c r="E72" s="12">
        <v>47.3</v>
      </c>
      <c r="F72" s="12">
        <v>6.51</v>
      </c>
      <c r="G72" s="12">
        <v>40.79</v>
      </c>
      <c r="H72" s="22">
        <v>1.3</v>
      </c>
      <c r="I72" s="54" t="s">
        <v>289</v>
      </c>
      <c r="J72" s="78">
        <v>40</v>
      </c>
      <c r="K72" s="49">
        <f t="shared" si="1"/>
        <v>1.3</v>
      </c>
      <c r="L72" s="13"/>
    </row>
    <row r="73" spans="1:12">
      <c r="A73" s="9" t="s">
        <v>296</v>
      </c>
      <c r="B73" s="54" t="s">
        <v>22</v>
      </c>
      <c r="C73" s="79">
        <v>41639</v>
      </c>
      <c r="D73" s="12">
        <v>57.57</v>
      </c>
      <c r="E73" s="12">
        <v>57.57</v>
      </c>
      <c r="F73" s="12">
        <v>7.71</v>
      </c>
      <c r="G73" s="12">
        <v>49.86</v>
      </c>
      <c r="H73" s="22">
        <v>1.54</v>
      </c>
      <c r="I73" s="54" t="s">
        <v>289</v>
      </c>
      <c r="J73" s="78">
        <v>40</v>
      </c>
      <c r="K73" s="49">
        <f t="shared" si="1"/>
        <v>1.54</v>
      </c>
      <c r="L73" s="13"/>
    </row>
    <row r="74" spans="1:12">
      <c r="A74" s="9" t="s">
        <v>297</v>
      </c>
      <c r="B74" s="54" t="s">
        <v>22</v>
      </c>
      <c r="C74" s="79">
        <v>41639</v>
      </c>
      <c r="D74" s="12">
        <v>160.08000000000001</v>
      </c>
      <c r="E74" s="12">
        <v>160.08000000000001</v>
      </c>
      <c r="F74" s="12">
        <v>20.89</v>
      </c>
      <c r="G74" s="12">
        <v>139.19</v>
      </c>
      <c r="H74" s="22">
        <v>4.16</v>
      </c>
      <c r="I74" s="54" t="s">
        <v>289</v>
      </c>
      <c r="J74" s="78">
        <v>40</v>
      </c>
      <c r="K74" s="49">
        <f t="shared" si="1"/>
        <v>4.16</v>
      </c>
      <c r="L74" s="13"/>
    </row>
    <row r="75" spans="1:12">
      <c r="A75" s="9" t="s">
        <v>298</v>
      </c>
      <c r="B75" s="54" t="s">
        <v>22</v>
      </c>
      <c r="C75" s="79">
        <v>41639</v>
      </c>
      <c r="D75" s="12">
        <v>103.07</v>
      </c>
      <c r="E75" s="12">
        <v>103.07</v>
      </c>
      <c r="F75" s="12">
        <v>13.05</v>
      </c>
      <c r="G75" s="12">
        <v>90.02</v>
      </c>
      <c r="H75" s="22">
        <v>2.61</v>
      </c>
      <c r="I75" s="54" t="s">
        <v>289</v>
      </c>
      <c r="J75" s="78">
        <v>40</v>
      </c>
      <c r="K75" s="49">
        <f t="shared" si="1"/>
        <v>2.61</v>
      </c>
      <c r="L75" s="13"/>
    </row>
    <row r="76" spans="1:12">
      <c r="A76" s="9" t="s">
        <v>299</v>
      </c>
      <c r="B76" s="54" t="s">
        <v>22</v>
      </c>
      <c r="C76" s="79">
        <v>41639</v>
      </c>
      <c r="D76" s="12">
        <v>276.72000000000003</v>
      </c>
      <c r="E76" s="12">
        <v>276.72000000000003</v>
      </c>
      <c r="F76" s="12">
        <v>23.83</v>
      </c>
      <c r="G76" s="12">
        <v>252.89</v>
      </c>
      <c r="H76" s="22">
        <v>7.14</v>
      </c>
      <c r="I76" s="54" t="s">
        <v>289</v>
      </c>
      <c r="J76" s="78">
        <v>40</v>
      </c>
      <c r="K76" s="49">
        <f t="shared" si="1"/>
        <v>7.14</v>
      </c>
      <c r="L76" s="13"/>
    </row>
    <row r="77" spans="1:12">
      <c r="A77" s="9" t="s">
        <v>300</v>
      </c>
      <c r="B77" s="54" t="s">
        <v>22</v>
      </c>
      <c r="C77" s="79">
        <v>41639</v>
      </c>
      <c r="D77" s="12">
        <v>192.59</v>
      </c>
      <c r="E77" s="12">
        <v>192.59</v>
      </c>
      <c r="F77" s="12">
        <v>17.149999999999999</v>
      </c>
      <c r="G77" s="12">
        <v>175.44</v>
      </c>
      <c r="H77" s="22">
        <v>4.82</v>
      </c>
      <c r="I77" s="54" t="s">
        <v>289</v>
      </c>
      <c r="J77" s="78">
        <v>40</v>
      </c>
      <c r="K77" s="49">
        <f t="shared" si="1"/>
        <v>4.82</v>
      </c>
      <c r="L77" s="13"/>
    </row>
    <row r="78" spans="1:12">
      <c r="A78" s="9" t="s">
        <v>301</v>
      </c>
      <c r="B78" s="54" t="s">
        <v>22</v>
      </c>
      <c r="C78" s="79">
        <v>42004</v>
      </c>
      <c r="D78" s="12">
        <v>90.67</v>
      </c>
      <c r="E78" s="12">
        <v>90.67</v>
      </c>
      <c r="F78" s="12">
        <v>5.68</v>
      </c>
      <c r="G78" s="12">
        <v>84.99</v>
      </c>
      <c r="H78" s="22">
        <v>2.27</v>
      </c>
      <c r="I78" s="54" t="s">
        <v>289</v>
      </c>
      <c r="J78" s="78">
        <v>40</v>
      </c>
      <c r="K78" s="49">
        <f t="shared" si="1"/>
        <v>2.27</v>
      </c>
      <c r="L78" s="13"/>
    </row>
    <row r="79" spans="1:12">
      <c r="A79" s="9" t="s">
        <v>147</v>
      </c>
      <c r="B79" s="54" t="s">
        <v>22</v>
      </c>
      <c r="C79" s="79">
        <v>42369</v>
      </c>
      <c r="D79" s="12">
        <v>4124.9399999999996</v>
      </c>
      <c r="E79" s="12">
        <v>4124.9399999999996</v>
      </c>
      <c r="F79" s="12">
        <v>154.68</v>
      </c>
      <c r="G79" s="12">
        <v>3970.26</v>
      </c>
      <c r="H79" s="22">
        <v>103.12</v>
      </c>
      <c r="I79" s="54" t="s">
        <v>289</v>
      </c>
      <c r="J79" s="78">
        <v>40</v>
      </c>
      <c r="K79" s="49">
        <f t="shared" si="1"/>
        <v>103.12</v>
      </c>
      <c r="L79" s="13"/>
    </row>
    <row r="80" spans="1:12">
      <c r="A80" s="9" t="s">
        <v>147</v>
      </c>
      <c r="B80" s="54" t="s">
        <v>22</v>
      </c>
      <c r="C80" s="79">
        <v>42369</v>
      </c>
      <c r="D80" s="12">
        <v>7084.03</v>
      </c>
      <c r="E80" s="12">
        <v>7084.03</v>
      </c>
      <c r="F80" s="12">
        <v>265.64999999999998</v>
      </c>
      <c r="G80" s="12">
        <v>6818.38</v>
      </c>
      <c r="H80" s="22">
        <v>177.1</v>
      </c>
      <c r="I80" s="54" t="s">
        <v>289</v>
      </c>
      <c r="J80" s="78">
        <v>40</v>
      </c>
      <c r="K80" s="49">
        <f t="shared" si="1"/>
        <v>177.1</v>
      </c>
      <c r="L80" s="13"/>
    </row>
    <row r="81" spans="1:12">
      <c r="A81" s="9" t="s">
        <v>147</v>
      </c>
      <c r="B81" s="54" t="s">
        <v>22</v>
      </c>
      <c r="C81" s="79">
        <v>42369</v>
      </c>
      <c r="D81" s="12">
        <v>1426.4</v>
      </c>
      <c r="E81" s="12">
        <v>1426.4</v>
      </c>
      <c r="F81" s="12">
        <v>53.49</v>
      </c>
      <c r="G81" s="12">
        <v>1372.91</v>
      </c>
      <c r="H81" s="22">
        <v>35.659999999999997</v>
      </c>
      <c r="I81" s="54" t="s">
        <v>289</v>
      </c>
      <c r="J81" s="78">
        <v>40</v>
      </c>
      <c r="K81" s="49">
        <f t="shared" si="1"/>
        <v>35.659999999999997</v>
      </c>
      <c r="L81" s="13"/>
    </row>
    <row r="82" spans="1:12">
      <c r="A82" s="9" t="s">
        <v>147</v>
      </c>
      <c r="B82" s="54" t="s">
        <v>22</v>
      </c>
      <c r="C82" s="79">
        <v>42369</v>
      </c>
      <c r="D82" s="12">
        <v>2343.69</v>
      </c>
      <c r="E82" s="12">
        <v>2343.69</v>
      </c>
      <c r="F82" s="12">
        <v>87.89</v>
      </c>
      <c r="G82" s="12">
        <v>2255.8000000000002</v>
      </c>
      <c r="H82" s="22">
        <v>58.59</v>
      </c>
      <c r="I82" s="54" t="s">
        <v>289</v>
      </c>
      <c r="J82" s="78">
        <v>40</v>
      </c>
      <c r="K82" s="49">
        <f t="shared" si="1"/>
        <v>58.59</v>
      </c>
      <c r="L82" s="13"/>
    </row>
    <row r="83" spans="1:12">
      <c r="A83" s="9" t="s">
        <v>302</v>
      </c>
      <c r="B83" s="54" t="s">
        <v>22</v>
      </c>
      <c r="C83" s="79">
        <v>42369</v>
      </c>
      <c r="D83" s="12">
        <v>8851.7000000000007</v>
      </c>
      <c r="E83" s="12">
        <v>8851.7000000000007</v>
      </c>
      <c r="F83" s="12">
        <v>331.94</v>
      </c>
      <c r="G83" s="12">
        <v>8519.76</v>
      </c>
      <c r="H83" s="22">
        <v>221.29</v>
      </c>
      <c r="I83" s="54" t="s">
        <v>289</v>
      </c>
      <c r="J83" s="78">
        <v>40</v>
      </c>
      <c r="K83" s="49">
        <f t="shared" si="1"/>
        <v>221.29</v>
      </c>
      <c r="L83" s="13"/>
    </row>
    <row r="84" spans="1:12">
      <c r="A84" s="9" t="s">
        <v>302</v>
      </c>
      <c r="B84" s="54" t="s">
        <v>22</v>
      </c>
      <c r="C84" s="79">
        <v>42369</v>
      </c>
      <c r="D84" s="12">
        <v>8851.7000000000007</v>
      </c>
      <c r="E84" s="12">
        <v>8851.7000000000007</v>
      </c>
      <c r="F84" s="12">
        <v>331.94</v>
      </c>
      <c r="G84" s="12">
        <v>8519.76</v>
      </c>
      <c r="H84" s="22">
        <v>221.29</v>
      </c>
      <c r="I84" s="54" t="s">
        <v>289</v>
      </c>
      <c r="J84" s="78">
        <v>40</v>
      </c>
      <c r="K84" s="49">
        <f t="shared" si="1"/>
        <v>221.29</v>
      </c>
      <c r="L84" s="13"/>
    </row>
    <row r="85" spans="1:12">
      <c r="A85" s="9" t="s">
        <v>302</v>
      </c>
      <c r="B85" s="54" t="s">
        <v>22</v>
      </c>
      <c r="C85" s="79">
        <v>42369</v>
      </c>
      <c r="D85" s="12">
        <v>8851.69</v>
      </c>
      <c r="E85" s="12">
        <v>8851.69</v>
      </c>
      <c r="F85" s="12">
        <v>331.94</v>
      </c>
      <c r="G85" s="12">
        <v>8519.75</v>
      </c>
      <c r="H85" s="22">
        <v>221.29</v>
      </c>
      <c r="I85" s="54" t="s">
        <v>289</v>
      </c>
      <c r="J85" s="78">
        <v>40</v>
      </c>
      <c r="K85" s="49">
        <f t="shared" si="1"/>
        <v>221.29</v>
      </c>
      <c r="L85" s="13"/>
    </row>
    <row r="86" spans="1:12">
      <c r="A86" s="9" t="s">
        <v>303</v>
      </c>
      <c r="B86" s="54" t="s">
        <v>22</v>
      </c>
      <c r="C86" s="79">
        <v>42369</v>
      </c>
      <c r="D86" s="12">
        <v>1217.75</v>
      </c>
      <c r="E86" s="12">
        <v>1217.75</v>
      </c>
      <c r="F86" s="12">
        <v>45.66</v>
      </c>
      <c r="G86" s="12">
        <v>1172.0899999999999</v>
      </c>
      <c r="H86" s="22">
        <v>30.44</v>
      </c>
      <c r="I86" s="54" t="s">
        <v>289</v>
      </c>
      <c r="J86" s="78">
        <v>40</v>
      </c>
      <c r="K86" s="49">
        <f t="shared" si="1"/>
        <v>30.44</v>
      </c>
      <c r="L86" s="13"/>
    </row>
    <row r="87" spans="1:12">
      <c r="A87" s="9" t="s">
        <v>303</v>
      </c>
      <c r="B87" s="54" t="s">
        <v>22</v>
      </c>
      <c r="C87" s="79">
        <v>42369</v>
      </c>
      <c r="D87" s="12">
        <v>1217.75</v>
      </c>
      <c r="E87" s="12">
        <v>1217.75</v>
      </c>
      <c r="F87" s="12">
        <v>45.66</v>
      </c>
      <c r="G87" s="12">
        <v>1172.0899999999999</v>
      </c>
      <c r="H87" s="22">
        <v>30.44</v>
      </c>
      <c r="I87" s="54" t="s">
        <v>289</v>
      </c>
      <c r="J87" s="78">
        <v>40</v>
      </c>
      <c r="K87" s="49">
        <f t="shared" si="1"/>
        <v>30.44</v>
      </c>
      <c r="L87" s="13"/>
    </row>
    <row r="88" spans="1:12">
      <c r="A88" s="9" t="s">
        <v>303</v>
      </c>
      <c r="B88" s="54" t="s">
        <v>22</v>
      </c>
      <c r="C88" s="79">
        <v>42369</v>
      </c>
      <c r="D88" s="12">
        <v>1217.74</v>
      </c>
      <c r="E88" s="12">
        <v>1217.74</v>
      </c>
      <c r="F88" s="12">
        <v>45.66</v>
      </c>
      <c r="G88" s="12">
        <v>1172.08</v>
      </c>
      <c r="H88" s="22">
        <v>30.44</v>
      </c>
      <c r="I88" s="54" t="s">
        <v>289</v>
      </c>
      <c r="J88" s="78">
        <v>40</v>
      </c>
      <c r="K88" s="49">
        <f t="shared" si="1"/>
        <v>30.44</v>
      </c>
      <c r="L88" s="13"/>
    </row>
    <row r="89" spans="1:12">
      <c r="A89" s="9" t="s">
        <v>156</v>
      </c>
      <c r="B89" s="54" t="s">
        <v>22</v>
      </c>
      <c r="C89" s="79">
        <v>42369</v>
      </c>
      <c r="D89" s="12">
        <v>4866.38</v>
      </c>
      <c r="E89" s="12">
        <v>4866.38</v>
      </c>
      <c r="F89" s="12">
        <v>182.49</v>
      </c>
      <c r="G89" s="12">
        <v>4683.8900000000003</v>
      </c>
      <c r="H89" s="22">
        <v>121.66</v>
      </c>
      <c r="I89" s="54" t="s">
        <v>289</v>
      </c>
      <c r="J89" s="78">
        <v>40</v>
      </c>
      <c r="K89" s="49">
        <f t="shared" si="1"/>
        <v>121.66</v>
      </c>
      <c r="L89" s="13"/>
    </row>
    <row r="90" spans="1:12">
      <c r="A90" s="9" t="s">
        <v>156</v>
      </c>
      <c r="B90" s="54" t="s">
        <v>22</v>
      </c>
      <c r="C90" s="79">
        <v>42369</v>
      </c>
      <c r="D90" s="12">
        <v>4866.38</v>
      </c>
      <c r="E90" s="12">
        <v>4866.38</v>
      </c>
      <c r="F90" s="12">
        <v>182.49</v>
      </c>
      <c r="G90" s="12">
        <v>4683.8900000000003</v>
      </c>
      <c r="H90" s="22">
        <v>121.66</v>
      </c>
      <c r="I90" s="54" t="s">
        <v>289</v>
      </c>
      <c r="J90" s="78">
        <v>40</v>
      </c>
      <c r="K90" s="49">
        <f t="shared" si="1"/>
        <v>121.66</v>
      </c>
      <c r="L90" s="13"/>
    </row>
    <row r="91" spans="1:12">
      <c r="A91" s="9" t="s">
        <v>156</v>
      </c>
      <c r="B91" s="54" t="s">
        <v>22</v>
      </c>
      <c r="C91" s="79">
        <v>42369</v>
      </c>
      <c r="D91" s="12">
        <v>4866.38</v>
      </c>
      <c r="E91" s="12">
        <v>4866.38</v>
      </c>
      <c r="F91" s="12">
        <v>182.49</v>
      </c>
      <c r="G91" s="12">
        <v>4683.8900000000003</v>
      </c>
      <c r="H91" s="22">
        <v>121.66</v>
      </c>
      <c r="I91" s="54" t="s">
        <v>289</v>
      </c>
      <c r="J91" s="78">
        <v>40</v>
      </c>
      <c r="K91" s="49">
        <f t="shared" si="1"/>
        <v>121.66</v>
      </c>
      <c r="L91" s="13"/>
    </row>
    <row r="92" spans="1:12">
      <c r="A92" s="9" t="s">
        <v>57</v>
      </c>
      <c r="B92" s="54" t="s">
        <v>22</v>
      </c>
      <c r="C92" s="79">
        <v>42369</v>
      </c>
      <c r="D92" s="12">
        <v>1367.06</v>
      </c>
      <c r="E92" s="12">
        <v>1367.06</v>
      </c>
      <c r="F92" s="12">
        <v>51.27</v>
      </c>
      <c r="G92" s="12">
        <v>1315.79</v>
      </c>
      <c r="H92" s="22">
        <v>34.18</v>
      </c>
      <c r="I92" s="54" t="s">
        <v>289</v>
      </c>
      <c r="J92" s="78">
        <v>40</v>
      </c>
      <c r="K92" s="49">
        <f t="shared" si="1"/>
        <v>34.18</v>
      </c>
      <c r="L92" s="13"/>
    </row>
    <row r="93" spans="1:12">
      <c r="A93" s="111" t="s">
        <v>304</v>
      </c>
      <c r="B93" s="108" t="s">
        <v>22</v>
      </c>
      <c r="C93" s="109">
        <v>42369</v>
      </c>
      <c r="D93" s="106">
        <v>3678.48</v>
      </c>
      <c r="E93" s="106">
        <v>3678.48</v>
      </c>
      <c r="F93" s="106">
        <v>137.94</v>
      </c>
      <c r="G93" s="106">
        <v>3540.54</v>
      </c>
      <c r="H93" s="114">
        <v>91.96</v>
      </c>
      <c r="I93" s="108" t="s">
        <v>289</v>
      </c>
      <c r="J93" s="110">
        <v>40</v>
      </c>
      <c r="K93" s="116">
        <f t="shared" si="1"/>
        <v>91.96</v>
      </c>
      <c r="L93" s="112"/>
    </row>
    <row r="94" spans="1:12">
      <c r="A94" s="9" t="s">
        <v>305</v>
      </c>
      <c r="B94" s="54" t="s">
        <v>22</v>
      </c>
      <c r="C94" s="79">
        <v>41639</v>
      </c>
      <c r="D94" s="12">
        <v>718376.72</v>
      </c>
      <c r="E94" s="12">
        <v>718376.72</v>
      </c>
      <c r="F94" s="12">
        <v>130949.14</v>
      </c>
      <c r="G94" s="12">
        <v>587427.57999999996</v>
      </c>
      <c r="H94" s="22">
        <v>25052.26</v>
      </c>
      <c r="I94" s="54" t="s">
        <v>306</v>
      </c>
      <c r="J94" s="78">
        <v>40</v>
      </c>
      <c r="K94" s="49">
        <f>H94</f>
        <v>25052.26</v>
      </c>
      <c r="L94" s="13"/>
    </row>
    <row r="95" spans="1:12">
      <c r="A95" s="9" t="s">
        <v>307</v>
      </c>
      <c r="B95" s="54" t="s">
        <v>22</v>
      </c>
      <c r="C95" s="79">
        <v>41639</v>
      </c>
      <c r="D95" s="12">
        <v>65676.820000000007</v>
      </c>
      <c r="E95" s="12">
        <v>65676.820000000007</v>
      </c>
      <c r="F95" s="12">
        <v>11202.49</v>
      </c>
      <c r="G95" s="12">
        <v>54474.33</v>
      </c>
      <c r="H95" s="22">
        <v>2228.41</v>
      </c>
      <c r="I95" s="54" t="s">
        <v>306</v>
      </c>
      <c r="J95" s="78">
        <v>40</v>
      </c>
      <c r="K95" s="49">
        <f t="shared" ref="K95:K108" si="2">H95</f>
        <v>2228.41</v>
      </c>
      <c r="L95" s="13"/>
    </row>
    <row r="96" spans="1:12">
      <c r="A96" s="9" t="s">
        <v>308</v>
      </c>
      <c r="B96" s="54" t="s">
        <v>22</v>
      </c>
      <c r="C96" s="79">
        <v>41639</v>
      </c>
      <c r="D96" s="12">
        <v>8625.4699999999993</v>
      </c>
      <c r="E96" s="12">
        <v>8625.4699999999993</v>
      </c>
      <c r="F96" s="12">
        <v>1377.39</v>
      </c>
      <c r="G96" s="12">
        <v>7248.08</v>
      </c>
      <c r="H96" s="22">
        <v>274.13</v>
      </c>
      <c r="I96" s="54" t="s">
        <v>306</v>
      </c>
      <c r="J96" s="78">
        <v>40</v>
      </c>
      <c r="K96" s="49">
        <f t="shared" si="2"/>
        <v>274.13</v>
      </c>
      <c r="L96" s="13"/>
    </row>
    <row r="97" spans="1:12">
      <c r="A97" s="9" t="s">
        <v>309</v>
      </c>
      <c r="B97" s="54" t="s">
        <v>22</v>
      </c>
      <c r="C97" s="79">
        <v>41639</v>
      </c>
      <c r="D97" s="12">
        <v>73530.95</v>
      </c>
      <c r="E97" s="12">
        <v>73530.95</v>
      </c>
      <c r="F97" s="12">
        <v>11378.42</v>
      </c>
      <c r="G97" s="12">
        <v>62152.53</v>
      </c>
      <c r="H97" s="22">
        <v>2265.04</v>
      </c>
      <c r="I97" s="54" t="s">
        <v>306</v>
      </c>
      <c r="J97" s="78">
        <v>40</v>
      </c>
      <c r="K97" s="49">
        <f t="shared" si="2"/>
        <v>2265.04</v>
      </c>
      <c r="L97" s="13"/>
    </row>
    <row r="98" spans="1:12">
      <c r="A98" s="9" t="s">
        <v>310</v>
      </c>
      <c r="B98" s="54" t="s">
        <v>22</v>
      </c>
      <c r="C98" s="79">
        <v>41639</v>
      </c>
      <c r="D98" s="12">
        <v>81495.740000000005</v>
      </c>
      <c r="E98" s="12">
        <v>81495.740000000005</v>
      </c>
      <c r="F98" s="12">
        <v>12232.78</v>
      </c>
      <c r="G98" s="12">
        <v>69262.960000000006</v>
      </c>
      <c r="H98" s="22">
        <v>2435.65</v>
      </c>
      <c r="I98" s="54" t="s">
        <v>306</v>
      </c>
      <c r="J98" s="78">
        <v>40</v>
      </c>
      <c r="K98" s="49">
        <f t="shared" si="2"/>
        <v>2435.65</v>
      </c>
      <c r="L98" s="13"/>
    </row>
    <row r="99" spans="1:12">
      <c r="A99" s="9" t="s">
        <v>311</v>
      </c>
      <c r="B99" s="54" t="s">
        <v>22</v>
      </c>
      <c r="C99" s="79">
        <v>41639</v>
      </c>
      <c r="D99" s="12">
        <v>156882.57999999999</v>
      </c>
      <c r="E99" s="12">
        <v>156882.57999999999</v>
      </c>
      <c r="F99" s="12">
        <v>22862.99</v>
      </c>
      <c r="G99" s="12">
        <v>134019.59</v>
      </c>
      <c r="H99" s="22">
        <v>4553.16</v>
      </c>
      <c r="I99" s="54" t="s">
        <v>306</v>
      </c>
      <c r="J99" s="78">
        <v>40</v>
      </c>
      <c r="K99" s="49">
        <f t="shared" si="2"/>
        <v>4553.16</v>
      </c>
      <c r="L99" s="13"/>
    </row>
    <row r="100" spans="1:12">
      <c r="A100" s="9" t="s">
        <v>312</v>
      </c>
      <c r="B100" s="54" t="s">
        <v>22</v>
      </c>
      <c r="C100" s="79">
        <v>41639</v>
      </c>
      <c r="D100" s="12">
        <v>397121.39</v>
      </c>
      <c r="E100" s="12">
        <v>397121.39</v>
      </c>
      <c r="F100" s="12">
        <v>56236.37</v>
      </c>
      <c r="G100" s="12">
        <v>340885.02</v>
      </c>
      <c r="H100" s="22">
        <v>11201.64</v>
      </c>
      <c r="I100" s="54" t="s">
        <v>306</v>
      </c>
      <c r="J100" s="78">
        <v>40</v>
      </c>
      <c r="K100" s="49">
        <f t="shared" si="2"/>
        <v>11201.64</v>
      </c>
      <c r="L100" s="13"/>
    </row>
    <row r="101" spans="1:12">
      <c r="A101" s="9" t="s">
        <v>313</v>
      </c>
      <c r="B101" s="54" t="s">
        <v>22</v>
      </c>
      <c r="C101" s="79">
        <v>41639</v>
      </c>
      <c r="D101" s="12">
        <v>115190.78</v>
      </c>
      <c r="E101" s="12">
        <v>115190.78</v>
      </c>
      <c r="F101" s="12">
        <v>15862.6</v>
      </c>
      <c r="G101" s="12">
        <v>99328.18</v>
      </c>
      <c r="H101" s="22">
        <v>3160.13</v>
      </c>
      <c r="I101" s="54" t="s">
        <v>306</v>
      </c>
      <c r="J101" s="78">
        <v>40</v>
      </c>
      <c r="K101" s="49">
        <f t="shared" si="2"/>
        <v>3160.13</v>
      </c>
      <c r="L101" s="13"/>
    </row>
    <row r="102" spans="1:12">
      <c r="A102" s="9" t="s">
        <v>314</v>
      </c>
      <c r="B102" s="54" t="s">
        <v>22</v>
      </c>
      <c r="C102" s="79">
        <v>41639</v>
      </c>
      <c r="D102" s="12">
        <v>118091.48</v>
      </c>
      <c r="E102" s="12">
        <v>118091.48</v>
      </c>
      <c r="F102" s="12">
        <v>15826.6</v>
      </c>
      <c r="G102" s="12">
        <v>102264.88</v>
      </c>
      <c r="H102" s="22">
        <v>3153.5</v>
      </c>
      <c r="I102" s="54" t="s">
        <v>306</v>
      </c>
      <c r="J102" s="78">
        <v>40</v>
      </c>
      <c r="K102" s="49">
        <f t="shared" si="2"/>
        <v>3153.5</v>
      </c>
      <c r="L102" s="13"/>
    </row>
    <row r="103" spans="1:12">
      <c r="A103" s="9" t="s">
        <v>315</v>
      </c>
      <c r="B103" s="54" t="s">
        <v>22</v>
      </c>
      <c r="C103" s="79">
        <v>41639</v>
      </c>
      <c r="D103" s="12">
        <v>8775.0300000000007</v>
      </c>
      <c r="E103" s="12">
        <v>8775.0300000000007</v>
      </c>
      <c r="F103" s="12">
        <v>1145.3499999999999</v>
      </c>
      <c r="G103" s="12">
        <v>7629.68</v>
      </c>
      <c r="H103" s="22">
        <v>228.25</v>
      </c>
      <c r="I103" s="54" t="s">
        <v>306</v>
      </c>
      <c r="J103" s="78">
        <v>40</v>
      </c>
      <c r="K103" s="49">
        <f t="shared" si="2"/>
        <v>228.25</v>
      </c>
      <c r="L103" s="13"/>
    </row>
    <row r="104" spans="1:12">
      <c r="A104" s="9" t="s">
        <v>316</v>
      </c>
      <c r="B104" s="54" t="s">
        <v>22</v>
      </c>
      <c r="C104" s="79">
        <v>41639</v>
      </c>
      <c r="D104" s="12">
        <v>296964.84000000003</v>
      </c>
      <c r="E104" s="12">
        <v>296964.84000000003</v>
      </c>
      <c r="F104" s="12">
        <v>40560.25</v>
      </c>
      <c r="G104" s="12">
        <v>256404.59</v>
      </c>
      <c r="H104" s="22">
        <v>7448.53</v>
      </c>
      <c r="I104" s="54" t="s">
        <v>306</v>
      </c>
      <c r="J104" s="78">
        <v>40</v>
      </c>
      <c r="K104" s="49">
        <f t="shared" si="2"/>
        <v>7448.53</v>
      </c>
      <c r="L104" s="13"/>
    </row>
    <row r="105" spans="1:12">
      <c r="A105" s="9" t="s">
        <v>317</v>
      </c>
      <c r="B105" s="54" t="s">
        <v>22</v>
      </c>
      <c r="C105" s="79">
        <v>41639</v>
      </c>
      <c r="D105" s="12">
        <v>218407.88</v>
      </c>
      <c r="E105" s="12">
        <v>218407.88</v>
      </c>
      <c r="F105" s="12">
        <v>21395.45</v>
      </c>
      <c r="G105" s="12">
        <v>197012.43</v>
      </c>
      <c r="H105" s="22">
        <v>5561.63</v>
      </c>
      <c r="I105" s="54" t="s">
        <v>306</v>
      </c>
      <c r="J105" s="78">
        <v>40</v>
      </c>
      <c r="K105" s="49">
        <f t="shared" si="2"/>
        <v>5561.63</v>
      </c>
      <c r="L105" s="13"/>
    </row>
    <row r="106" spans="1:12">
      <c r="A106" s="9" t="s">
        <v>318</v>
      </c>
      <c r="B106" s="54" t="s">
        <v>22</v>
      </c>
      <c r="C106" s="79">
        <v>41639</v>
      </c>
      <c r="D106" s="12">
        <v>11892.98</v>
      </c>
      <c r="E106" s="12">
        <v>11892.98</v>
      </c>
      <c r="F106" s="12">
        <v>1041.96</v>
      </c>
      <c r="G106" s="12">
        <v>10851.02</v>
      </c>
      <c r="H106" s="22">
        <v>297.94</v>
      </c>
      <c r="I106" s="54" t="s">
        <v>306</v>
      </c>
      <c r="J106" s="78">
        <v>40</v>
      </c>
      <c r="K106" s="49">
        <f t="shared" si="2"/>
        <v>297.94</v>
      </c>
      <c r="L106" s="13"/>
    </row>
    <row r="107" spans="1:12">
      <c r="A107" s="9" t="s">
        <v>319</v>
      </c>
      <c r="B107" s="54" t="s">
        <v>22</v>
      </c>
      <c r="C107" s="79">
        <v>42004</v>
      </c>
      <c r="D107" s="12">
        <v>43417.18</v>
      </c>
      <c r="E107" s="12">
        <v>43417.18</v>
      </c>
      <c r="F107" s="12">
        <v>2719.15</v>
      </c>
      <c r="G107" s="12">
        <v>40698.03</v>
      </c>
      <c r="H107" s="22">
        <v>1087.6600000000001</v>
      </c>
      <c r="I107" s="54" t="s">
        <v>306</v>
      </c>
      <c r="J107" s="78">
        <v>40</v>
      </c>
      <c r="K107" s="49">
        <f t="shared" si="2"/>
        <v>1087.6600000000001</v>
      </c>
      <c r="L107" s="13"/>
    </row>
    <row r="108" spans="1:12" ht="12.75" thickBot="1">
      <c r="A108" s="9" t="s">
        <v>320</v>
      </c>
      <c r="B108" s="54" t="s">
        <v>22</v>
      </c>
      <c r="C108" s="79">
        <v>42004</v>
      </c>
      <c r="D108" s="12">
        <v>6274.96</v>
      </c>
      <c r="E108" s="12">
        <v>6274.96</v>
      </c>
      <c r="F108" s="12">
        <v>393</v>
      </c>
      <c r="G108" s="12">
        <v>5881.96</v>
      </c>
      <c r="H108" s="89">
        <v>157.19999999999999</v>
      </c>
      <c r="I108" s="54" t="s">
        <v>306</v>
      </c>
      <c r="J108" s="78">
        <v>40</v>
      </c>
      <c r="K108" s="117">
        <f t="shared" si="2"/>
        <v>157.19999999999999</v>
      </c>
      <c r="L108" s="13"/>
    </row>
    <row r="109" spans="1:12" s="18" customFormat="1" ht="25.5" customHeight="1">
      <c r="A109" s="214" t="s">
        <v>23</v>
      </c>
      <c r="B109" s="215"/>
      <c r="C109" s="215"/>
      <c r="D109" s="215"/>
      <c r="E109" s="30"/>
      <c r="F109" s="30"/>
      <c r="G109" s="30"/>
      <c r="H109" s="31">
        <f>SUM(H5:H108)</f>
        <v>210562.58000000007</v>
      </c>
      <c r="I109" s="32" t="s">
        <v>24</v>
      </c>
      <c r="J109" s="52"/>
      <c r="K109" s="73"/>
      <c r="L109" s="17"/>
    </row>
    <row r="110" spans="1:12" ht="26.25" customHeight="1">
      <c r="A110" s="216" t="s">
        <v>30</v>
      </c>
      <c r="B110" s="217"/>
      <c r="C110" s="217"/>
      <c r="D110" s="217"/>
      <c r="E110" s="35"/>
      <c r="F110" s="35"/>
      <c r="G110" s="35"/>
      <c r="H110" s="36"/>
      <c r="I110" s="34"/>
      <c r="J110" s="53"/>
      <c r="K110" s="75">
        <f>SUM(K5:K108)</f>
        <v>210562.58000000007</v>
      </c>
      <c r="L110" s="19" t="s">
        <v>25</v>
      </c>
    </row>
    <row r="111" spans="1:12" ht="16.5">
      <c r="A111" s="48" t="s">
        <v>28</v>
      </c>
      <c r="B111" s="10"/>
      <c r="C111" s="11"/>
      <c r="D111" s="12"/>
      <c r="E111" s="12"/>
      <c r="F111" s="12"/>
      <c r="G111" s="12"/>
      <c r="H111" s="81"/>
      <c r="I111" s="10"/>
      <c r="J111" s="54"/>
      <c r="K111" s="74"/>
      <c r="L111" s="13"/>
    </row>
    <row r="112" spans="1:12" ht="25.5" customHeight="1">
      <c r="A112" s="234" t="s">
        <v>321</v>
      </c>
      <c r="B112" s="235"/>
      <c r="C112" s="235"/>
      <c r="D112" s="235"/>
      <c r="E112" s="107">
        <v>437046.61464279995</v>
      </c>
      <c r="F112" s="133" t="s">
        <v>564</v>
      </c>
      <c r="G112" s="12"/>
      <c r="H112" s="81"/>
      <c r="I112" s="10"/>
      <c r="J112" s="54">
        <v>50</v>
      </c>
      <c r="K112" s="113">
        <f>(E112/J112)/2</f>
        <v>4370.4661464279998</v>
      </c>
      <c r="L112" s="19" t="s">
        <v>33</v>
      </c>
    </row>
    <row r="113" spans="1:12" ht="24.75" customHeight="1" thickBot="1">
      <c r="A113" s="218" t="s">
        <v>323</v>
      </c>
      <c r="B113" s="219"/>
      <c r="C113" s="219"/>
      <c r="D113" s="219"/>
      <c r="E113" s="80">
        <v>773684.44313140004</v>
      </c>
      <c r="F113" s="132" t="s">
        <v>564</v>
      </c>
      <c r="G113" s="38"/>
      <c r="H113" s="82"/>
      <c r="I113" s="14"/>
      <c r="J113" s="57">
        <v>40</v>
      </c>
      <c r="K113" s="26">
        <f>(E113/J113)/2</f>
        <v>9671.0555391425005</v>
      </c>
      <c r="L113" s="39" t="s">
        <v>33</v>
      </c>
    </row>
    <row r="114" spans="1:12" ht="24.75" customHeight="1" thickBot="1">
      <c r="A114" s="29" t="s">
        <v>31</v>
      </c>
      <c r="B114" s="14"/>
      <c r="C114" s="15"/>
      <c r="D114" s="16"/>
      <c r="E114" s="16"/>
      <c r="F114" s="16"/>
      <c r="G114" s="16"/>
      <c r="H114" s="83">
        <f>SUM(H109:H113)</f>
        <v>210562.58000000007</v>
      </c>
      <c r="I114" s="14"/>
      <c r="J114" s="55"/>
      <c r="K114" s="84">
        <f>SUM(K109:K113)</f>
        <v>224604.10168557055</v>
      </c>
      <c r="L114" s="131" t="s">
        <v>565</v>
      </c>
    </row>
    <row r="115" spans="1:12">
      <c r="A115" t="s">
        <v>26</v>
      </c>
      <c r="J115" s="50"/>
    </row>
    <row r="116" spans="1:12">
      <c r="A116" t="s">
        <v>27</v>
      </c>
      <c r="J116" s="50"/>
    </row>
    <row r="117" spans="1:12">
      <c r="J117" s="50"/>
    </row>
    <row r="118" spans="1:12" ht="33" customHeight="1">
      <c r="A118" s="220" t="s">
        <v>116</v>
      </c>
      <c r="B118" s="220"/>
      <c r="C118" s="220"/>
      <c r="D118" s="220"/>
      <c r="E118" s="220"/>
      <c r="F118" s="220"/>
      <c r="G118" s="220"/>
      <c r="H118" s="220"/>
      <c r="I118" s="220"/>
      <c r="J118" s="220"/>
      <c r="K118" s="220"/>
    </row>
    <row r="119" spans="1:12">
      <c r="C119" s="100"/>
      <c r="D119" s="40"/>
      <c r="E119" s="40"/>
      <c r="F119" s="40"/>
      <c r="G119" s="40"/>
      <c r="H119" s="40"/>
      <c r="J119" s="104"/>
      <c r="K119" s="105"/>
    </row>
    <row r="120" spans="1:12">
      <c r="C120" s="100"/>
      <c r="D120" s="40"/>
      <c r="E120" s="40"/>
      <c r="F120" s="40"/>
      <c r="G120" s="40"/>
      <c r="H120" s="40"/>
      <c r="J120" s="104"/>
      <c r="K120" s="105"/>
    </row>
  </sheetData>
  <mergeCells count="15">
    <mergeCell ref="A1:L1"/>
    <mergeCell ref="A2:A3"/>
    <mergeCell ref="B2:B3"/>
    <mergeCell ref="C2:C3"/>
    <mergeCell ref="D2:D3"/>
    <mergeCell ref="E2:E3"/>
    <mergeCell ref="F2:F3"/>
    <mergeCell ref="G2:G3"/>
    <mergeCell ref="I2:I3"/>
    <mergeCell ref="J2:J3"/>
    <mergeCell ref="A109:D109"/>
    <mergeCell ref="A110:D110"/>
    <mergeCell ref="A113:D113"/>
    <mergeCell ref="A118:K118"/>
    <mergeCell ref="A112:D112"/>
  </mergeCells>
  <pageMargins left="0.11811023622047245" right="0.11811023622047245" top="0.35433070866141736" bottom="0.35433070866141736" header="0.11811023622047245" footer="0.11811023622047245"/>
  <pageSetup scale="96" fitToHeight="7" orientation="landscape" verticalDpi="0" r:id="rId1"/>
  <ignoredErrors>
    <ignoredError sqref="A4:K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showGridLines="0" zoomScaleNormal="100" workbookViewId="0">
      <selection activeCell="C15" sqref="C15"/>
    </sheetView>
  </sheetViews>
  <sheetFormatPr defaultRowHeight="12"/>
  <cols>
    <col min="1" max="1" width="29" bestFit="1" customWidth="1"/>
    <col min="2" max="2" width="7.6640625" customWidth="1"/>
    <col min="3" max="3" width="11" customWidth="1"/>
    <col min="4" max="4" width="12.33203125" customWidth="1"/>
    <col min="5" max="5" width="11.5" bestFit="1" customWidth="1"/>
    <col min="6" max="6" width="14.83203125" customWidth="1"/>
    <col min="7" max="7" width="11.5" bestFit="1" customWidth="1"/>
    <col min="8" max="8" width="15.6640625" customWidth="1"/>
    <col min="9" max="9" width="9.33203125" bestFit="1" customWidth="1"/>
    <col min="10" max="10" width="9.1640625" style="50" bestFit="1" customWidth="1"/>
    <col min="11" max="11" width="16.33203125" customWidth="1"/>
    <col min="12" max="12" width="4.83203125" bestFit="1" customWidth="1"/>
  </cols>
  <sheetData>
    <row r="1" spans="1:12" ht="17.25" thickBot="1">
      <c r="A1" s="221" t="s">
        <v>82</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7.5" customHeight="1"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c r="A5" s="9" t="s">
        <v>59</v>
      </c>
      <c r="B5" s="54" t="s">
        <v>22</v>
      </c>
      <c r="C5" s="79">
        <v>41639</v>
      </c>
      <c r="D5" s="12">
        <v>2880.11</v>
      </c>
      <c r="E5" s="12">
        <v>2880.11</v>
      </c>
      <c r="F5" s="12">
        <v>357.27</v>
      </c>
      <c r="G5" s="12">
        <v>2522.84</v>
      </c>
      <c r="H5" s="22">
        <v>71.22</v>
      </c>
      <c r="I5" s="76" t="s">
        <v>60</v>
      </c>
      <c r="J5" s="78">
        <v>50</v>
      </c>
      <c r="K5" s="77">
        <v>71.22</v>
      </c>
      <c r="L5" s="13"/>
    </row>
    <row r="6" spans="1:12">
      <c r="A6" s="9" t="s">
        <v>61</v>
      </c>
      <c r="B6" s="54" t="s">
        <v>22</v>
      </c>
      <c r="C6" s="79">
        <v>41639</v>
      </c>
      <c r="D6" s="12">
        <v>19288.47</v>
      </c>
      <c r="E6" s="12">
        <v>19288.47</v>
      </c>
      <c r="F6" s="12">
        <v>2334.83</v>
      </c>
      <c r="G6" s="12">
        <v>16953.64</v>
      </c>
      <c r="H6" s="22">
        <v>465.49</v>
      </c>
      <c r="I6" s="76" t="s">
        <v>60</v>
      </c>
      <c r="J6" s="78">
        <v>50</v>
      </c>
      <c r="K6" s="77">
        <v>465.49</v>
      </c>
      <c r="L6" s="13"/>
    </row>
    <row r="7" spans="1:12">
      <c r="A7" s="9" t="s">
        <v>62</v>
      </c>
      <c r="B7" s="54" t="s">
        <v>22</v>
      </c>
      <c r="C7" s="79">
        <v>41639</v>
      </c>
      <c r="D7" s="12">
        <v>41053.879999999997</v>
      </c>
      <c r="E7" s="12">
        <v>41053.879999999997</v>
      </c>
      <c r="F7" s="12">
        <v>4852.1400000000003</v>
      </c>
      <c r="G7" s="12">
        <v>36201.74</v>
      </c>
      <c r="H7" s="22">
        <v>967.49</v>
      </c>
      <c r="I7" s="76" t="s">
        <v>60</v>
      </c>
      <c r="J7" s="78">
        <v>50</v>
      </c>
      <c r="K7" s="77">
        <v>967.49</v>
      </c>
      <c r="L7" s="13"/>
    </row>
    <row r="8" spans="1:12">
      <c r="A8" s="9" t="s">
        <v>63</v>
      </c>
      <c r="B8" s="54" t="s">
        <v>22</v>
      </c>
      <c r="C8" s="79">
        <v>41639</v>
      </c>
      <c r="D8" s="12">
        <v>596142.39</v>
      </c>
      <c r="E8" s="12">
        <v>596142.39</v>
      </c>
      <c r="F8" s="12">
        <v>68377.94</v>
      </c>
      <c r="G8" s="12">
        <v>527764.44999999995</v>
      </c>
      <c r="H8" s="22">
        <v>13738.39</v>
      </c>
      <c r="I8" s="76" t="s">
        <v>60</v>
      </c>
      <c r="J8" s="78">
        <v>50</v>
      </c>
      <c r="K8" s="77">
        <v>13738.39</v>
      </c>
      <c r="L8" s="13"/>
    </row>
    <row r="9" spans="1:12">
      <c r="A9" s="9" t="s">
        <v>64</v>
      </c>
      <c r="B9" s="54" t="s">
        <v>22</v>
      </c>
      <c r="C9" s="79">
        <v>41639</v>
      </c>
      <c r="D9" s="12">
        <v>29640.44</v>
      </c>
      <c r="E9" s="12">
        <v>29640.44</v>
      </c>
      <c r="F9" s="12">
        <v>3345.05</v>
      </c>
      <c r="G9" s="12">
        <v>26295.39</v>
      </c>
      <c r="H9" s="22">
        <v>667.14</v>
      </c>
      <c r="I9" s="76" t="s">
        <v>60</v>
      </c>
      <c r="J9" s="78">
        <v>50</v>
      </c>
      <c r="K9" s="77">
        <v>667.14</v>
      </c>
      <c r="L9" s="13"/>
    </row>
    <row r="10" spans="1:12">
      <c r="A10" s="9" t="s">
        <v>65</v>
      </c>
      <c r="B10" s="54" t="s">
        <v>22</v>
      </c>
      <c r="C10" s="79">
        <v>41639</v>
      </c>
      <c r="D10" s="12">
        <v>49468.7</v>
      </c>
      <c r="E10" s="12">
        <v>49468.7</v>
      </c>
      <c r="F10" s="12">
        <v>5459.64</v>
      </c>
      <c r="G10" s="12">
        <v>44009.06</v>
      </c>
      <c r="H10" s="22">
        <v>1088.99</v>
      </c>
      <c r="I10" s="76" t="s">
        <v>60</v>
      </c>
      <c r="J10" s="78">
        <v>50</v>
      </c>
      <c r="K10" s="77">
        <v>1088.99</v>
      </c>
      <c r="L10" s="13"/>
    </row>
    <row r="11" spans="1:12">
      <c r="A11" s="9" t="s">
        <v>66</v>
      </c>
      <c r="B11" s="54" t="s">
        <v>22</v>
      </c>
      <c r="C11" s="79">
        <v>41639</v>
      </c>
      <c r="D11" s="12">
        <v>2163.5300000000002</v>
      </c>
      <c r="E11" s="12">
        <v>2163.5300000000002</v>
      </c>
      <c r="F11" s="12">
        <v>233.63</v>
      </c>
      <c r="G11" s="12">
        <v>1929.9</v>
      </c>
      <c r="H11" s="22">
        <v>46.6</v>
      </c>
      <c r="I11" s="76" t="s">
        <v>60</v>
      </c>
      <c r="J11" s="78">
        <v>50</v>
      </c>
      <c r="K11" s="77">
        <v>46.6</v>
      </c>
      <c r="L11" s="13"/>
    </row>
    <row r="12" spans="1:12">
      <c r="A12" s="9" t="s">
        <v>67</v>
      </c>
      <c r="B12" s="54" t="s">
        <v>22</v>
      </c>
      <c r="C12" s="79">
        <v>41639</v>
      </c>
      <c r="D12" s="12">
        <v>120208.1</v>
      </c>
      <c r="E12" s="12">
        <v>120208.1</v>
      </c>
      <c r="F12" s="12">
        <v>12706.37</v>
      </c>
      <c r="G12" s="12">
        <v>107501.73</v>
      </c>
      <c r="H12" s="22">
        <v>2534.9899999999998</v>
      </c>
      <c r="I12" s="76" t="s">
        <v>60</v>
      </c>
      <c r="J12" s="78">
        <v>50</v>
      </c>
      <c r="K12" s="77">
        <v>2534.9899999999998</v>
      </c>
      <c r="L12" s="13"/>
    </row>
    <row r="13" spans="1:12">
      <c r="A13" s="9" t="s">
        <v>68</v>
      </c>
      <c r="B13" s="54" t="s">
        <v>22</v>
      </c>
      <c r="C13" s="79">
        <v>41639</v>
      </c>
      <c r="D13" s="12">
        <v>1753.92</v>
      </c>
      <c r="E13" s="12">
        <v>1753.92</v>
      </c>
      <c r="F13" s="12">
        <v>181.54</v>
      </c>
      <c r="G13" s="12">
        <v>1572.38</v>
      </c>
      <c r="H13" s="22">
        <v>36.22</v>
      </c>
      <c r="I13" s="76" t="s">
        <v>60</v>
      </c>
      <c r="J13" s="78">
        <v>50</v>
      </c>
      <c r="K13" s="77">
        <v>36.22</v>
      </c>
      <c r="L13" s="13"/>
    </row>
    <row r="14" spans="1:12">
      <c r="A14" s="9" t="s">
        <v>69</v>
      </c>
      <c r="B14" s="54" t="s">
        <v>22</v>
      </c>
      <c r="C14" s="79">
        <v>41639</v>
      </c>
      <c r="D14" s="12">
        <v>58234.97</v>
      </c>
      <c r="E14" s="12">
        <v>58234.97</v>
      </c>
      <c r="F14" s="12">
        <v>5307.13</v>
      </c>
      <c r="G14" s="12">
        <v>52927.839999999997</v>
      </c>
      <c r="H14" s="22">
        <v>1165.77</v>
      </c>
      <c r="I14" s="76" t="s">
        <v>60</v>
      </c>
      <c r="J14" s="78">
        <v>50</v>
      </c>
      <c r="K14" s="77">
        <v>1165.77</v>
      </c>
      <c r="L14" s="13"/>
    </row>
    <row r="15" spans="1:12">
      <c r="A15" s="9" t="s">
        <v>70</v>
      </c>
      <c r="B15" s="54" t="s">
        <v>22</v>
      </c>
      <c r="C15" s="79">
        <v>41639</v>
      </c>
      <c r="D15" s="12">
        <v>92200.37</v>
      </c>
      <c r="E15" s="12">
        <v>92200.37</v>
      </c>
      <c r="F15" s="12">
        <v>6736.32</v>
      </c>
      <c r="G15" s="12">
        <v>85464.05</v>
      </c>
      <c r="H15" s="22">
        <v>1841.94</v>
      </c>
      <c r="I15" s="76" t="s">
        <v>60</v>
      </c>
      <c r="J15" s="78">
        <v>50</v>
      </c>
      <c r="K15" s="77">
        <v>1841.94</v>
      </c>
      <c r="L15" s="13"/>
    </row>
    <row r="16" spans="1:12">
      <c r="A16" s="9" t="s">
        <v>71</v>
      </c>
      <c r="B16" s="54" t="s">
        <v>22</v>
      </c>
      <c r="C16" s="79">
        <v>42004</v>
      </c>
      <c r="D16" s="12">
        <v>6471.56</v>
      </c>
      <c r="E16" s="12">
        <v>6471.56</v>
      </c>
      <c r="F16" s="12">
        <v>323.58</v>
      </c>
      <c r="G16" s="12">
        <v>6147.98</v>
      </c>
      <c r="H16" s="22">
        <v>129.43</v>
      </c>
      <c r="I16" s="76" t="s">
        <v>60</v>
      </c>
      <c r="J16" s="78">
        <v>50</v>
      </c>
      <c r="K16" s="77">
        <v>129.43</v>
      </c>
      <c r="L16" s="13"/>
    </row>
    <row r="17" spans="1:12">
      <c r="A17" s="9" t="s">
        <v>72</v>
      </c>
      <c r="B17" s="54" t="s">
        <v>22</v>
      </c>
      <c r="C17" s="79">
        <v>42004</v>
      </c>
      <c r="D17" s="12">
        <v>6102.94</v>
      </c>
      <c r="E17" s="12">
        <v>6102.94</v>
      </c>
      <c r="F17" s="12">
        <v>305.14999999999998</v>
      </c>
      <c r="G17" s="12">
        <v>5797.79</v>
      </c>
      <c r="H17" s="22">
        <v>122.06</v>
      </c>
      <c r="I17" s="76" t="s">
        <v>60</v>
      </c>
      <c r="J17" s="78">
        <v>50</v>
      </c>
      <c r="K17" s="77">
        <v>122.06</v>
      </c>
      <c r="L17" s="13"/>
    </row>
    <row r="18" spans="1:12">
      <c r="A18" s="9" t="s">
        <v>73</v>
      </c>
      <c r="B18" s="54" t="s">
        <v>22</v>
      </c>
      <c r="C18" s="79">
        <v>42004</v>
      </c>
      <c r="D18" s="12">
        <v>27888.6</v>
      </c>
      <c r="E18" s="12">
        <v>27888.6</v>
      </c>
      <c r="F18" s="12">
        <v>1347.85</v>
      </c>
      <c r="G18" s="12">
        <v>26540.75</v>
      </c>
      <c r="H18" s="22">
        <v>559.94000000000005</v>
      </c>
      <c r="I18" s="76" t="s">
        <v>60</v>
      </c>
      <c r="J18" s="78">
        <v>50</v>
      </c>
      <c r="K18" s="77">
        <v>559.94000000000005</v>
      </c>
      <c r="L18" s="13"/>
    </row>
    <row r="19" spans="1:12">
      <c r="A19" s="9" t="s">
        <v>74</v>
      </c>
      <c r="B19" s="54" t="s">
        <v>22</v>
      </c>
      <c r="C19" s="79">
        <v>42369</v>
      </c>
      <c r="D19" s="12">
        <v>57.7</v>
      </c>
      <c r="E19" s="12">
        <v>57.7</v>
      </c>
      <c r="F19" s="12">
        <v>1.73</v>
      </c>
      <c r="G19" s="12">
        <v>55.97</v>
      </c>
      <c r="H19" s="22">
        <v>1.1499999999999999</v>
      </c>
      <c r="I19" s="76" t="s">
        <v>60</v>
      </c>
      <c r="J19" s="78">
        <v>50</v>
      </c>
      <c r="K19" s="77">
        <v>1.1499999999999999</v>
      </c>
      <c r="L19" s="13"/>
    </row>
    <row r="20" spans="1:12">
      <c r="A20" s="9" t="s">
        <v>74</v>
      </c>
      <c r="B20" s="54" t="s">
        <v>22</v>
      </c>
      <c r="C20" s="79">
        <v>42369</v>
      </c>
      <c r="D20" s="12">
        <v>556.5</v>
      </c>
      <c r="E20" s="12">
        <v>556.5</v>
      </c>
      <c r="F20" s="12">
        <v>16.7</v>
      </c>
      <c r="G20" s="12">
        <v>539.79999999999995</v>
      </c>
      <c r="H20" s="22">
        <v>11.13</v>
      </c>
      <c r="I20" s="76" t="s">
        <v>60</v>
      </c>
      <c r="J20" s="78">
        <v>50</v>
      </c>
      <c r="K20" s="77">
        <v>11.13</v>
      </c>
      <c r="L20" s="13"/>
    </row>
    <row r="21" spans="1:12">
      <c r="A21" s="9" t="s">
        <v>75</v>
      </c>
      <c r="B21" s="54" t="s">
        <v>22</v>
      </c>
      <c r="C21" s="79">
        <v>42369</v>
      </c>
      <c r="D21" s="12">
        <v>35006.080000000002</v>
      </c>
      <c r="E21" s="12">
        <v>35006.080000000002</v>
      </c>
      <c r="F21" s="12">
        <v>1050.18</v>
      </c>
      <c r="G21" s="12">
        <v>33955.9</v>
      </c>
      <c r="H21" s="22">
        <v>700.12</v>
      </c>
      <c r="I21" s="76" t="s">
        <v>60</v>
      </c>
      <c r="J21" s="78">
        <v>50</v>
      </c>
      <c r="K21" s="77">
        <v>700.12</v>
      </c>
      <c r="L21" s="13"/>
    </row>
    <row r="22" spans="1:12">
      <c r="A22" s="9" t="s">
        <v>75</v>
      </c>
      <c r="B22" s="54" t="s">
        <v>22</v>
      </c>
      <c r="C22" s="79">
        <v>42369</v>
      </c>
      <c r="D22" s="12">
        <v>161.18</v>
      </c>
      <c r="E22" s="12">
        <v>161.18</v>
      </c>
      <c r="F22" s="12">
        <v>4.83</v>
      </c>
      <c r="G22" s="12">
        <v>156.35</v>
      </c>
      <c r="H22" s="22">
        <v>3.22</v>
      </c>
      <c r="I22" s="76" t="s">
        <v>60</v>
      </c>
      <c r="J22" s="78">
        <v>50</v>
      </c>
      <c r="K22" s="77">
        <v>3.22</v>
      </c>
      <c r="L22" s="13"/>
    </row>
    <row r="23" spans="1:12">
      <c r="A23" s="9" t="s">
        <v>76</v>
      </c>
      <c r="B23" s="54" t="s">
        <v>22</v>
      </c>
      <c r="C23" s="79">
        <v>42369</v>
      </c>
      <c r="D23" s="12">
        <v>174.5</v>
      </c>
      <c r="E23" s="12">
        <v>174.5</v>
      </c>
      <c r="F23" s="12">
        <v>5.24</v>
      </c>
      <c r="G23" s="12">
        <v>169.26</v>
      </c>
      <c r="H23" s="22">
        <v>3.49</v>
      </c>
      <c r="I23" s="76" t="s">
        <v>60</v>
      </c>
      <c r="J23" s="78">
        <v>50</v>
      </c>
      <c r="K23" s="77">
        <v>3.49</v>
      </c>
      <c r="L23" s="13"/>
    </row>
    <row r="24" spans="1:12">
      <c r="A24" s="9" t="s">
        <v>77</v>
      </c>
      <c r="B24" s="54" t="s">
        <v>22</v>
      </c>
      <c r="C24" s="79">
        <v>42369</v>
      </c>
      <c r="D24" s="12">
        <v>28646.61</v>
      </c>
      <c r="E24" s="12">
        <v>28646.61</v>
      </c>
      <c r="F24" s="12">
        <v>859.4</v>
      </c>
      <c r="G24" s="12">
        <v>27787.21</v>
      </c>
      <c r="H24" s="22">
        <v>572.92999999999995</v>
      </c>
      <c r="I24" s="76" t="s">
        <v>60</v>
      </c>
      <c r="J24" s="78">
        <v>50</v>
      </c>
      <c r="K24" s="77">
        <v>572.92999999999995</v>
      </c>
      <c r="L24" s="13"/>
    </row>
    <row r="25" spans="1:12">
      <c r="A25" s="9" t="s">
        <v>77</v>
      </c>
      <c r="B25" s="54" t="s">
        <v>22</v>
      </c>
      <c r="C25" s="79">
        <v>42369</v>
      </c>
      <c r="D25" s="12">
        <v>1221.48</v>
      </c>
      <c r="E25" s="12">
        <v>1221.48</v>
      </c>
      <c r="F25" s="12">
        <v>36.64</v>
      </c>
      <c r="G25" s="12">
        <v>1184.8399999999999</v>
      </c>
      <c r="H25" s="22">
        <v>24.43</v>
      </c>
      <c r="I25" s="76" t="s">
        <v>60</v>
      </c>
      <c r="J25" s="78">
        <v>50</v>
      </c>
      <c r="K25" s="77">
        <v>24.43</v>
      </c>
      <c r="L25" s="13"/>
    </row>
    <row r="26" spans="1:12">
      <c r="A26" s="9" t="s">
        <v>77</v>
      </c>
      <c r="B26" s="54" t="s">
        <v>22</v>
      </c>
      <c r="C26" s="79">
        <v>42369</v>
      </c>
      <c r="D26" s="12">
        <v>11945.19</v>
      </c>
      <c r="E26" s="12">
        <v>11945.19</v>
      </c>
      <c r="F26" s="12">
        <v>358.35</v>
      </c>
      <c r="G26" s="12">
        <v>11586.84</v>
      </c>
      <c r="H26" s="22">
        <v>238.9</v>
      </c>
      <c r="I26" s="76" t="s">
        <v>60</v>
      </c>
      <c r="J26" s="78">
        <v>50</v>
      </c>
      <c r="K26" s="77">
        <v>238.9</v>
      </c>
      <c r="L26" s="13"/>
    </row>
    <row r="27" spans="1:12">
      <c r="A27" s="9" t="s">
        <v>78</v>
      </c>
      <c r="B27" s="54" t="s">
        <v>22</v>
      </c>
      <c r="C27" s="79">
        <v>42369</v>
      </c>
      <c r="D27" s="12">
        <v>369.04</v>
      </c>
      <c r="E27" s="12">
        <v>369.04</v>
      </c>
      <c r="F27" s="12">
        <v>11.07</v>
      </c>
      <c r="G27" s="12">
        <v>357.97</v>
      </c>
      <c r="H27" s="22">
        <v>7.38</v>
      </c>
      <c r="I27" s="76" t="s">
        <v>60</v>
      </c>
      <c r="J27" s="78">
        <v>50</v>
      </c>
      <c r="K27" s="77">
        <v>7.38</v>
      </c>
      <c r="L27" s="13"/>
    </row>
    <row r="28" spans="1:12">
      <c r="A28" s="9" t="s">
        <v>79</v>
      </c>
      <c r="B28" s="54" t="s">
        <v>22</v>
      </c>
      <c r="C28" s="79">
        <v>42369</v>
      </c>
      <c r="D28" s="12">
        <v>1356</v>
      </c>
      <c r="E28" s="12">
        <v>1356</v>
      </c>
      <c r="F28" s="12">
        <v>40.68</v>
      </c>
      <c r="G28" s="12">
        <v>1315.32</v>
      </c>
      <c r="H28" s="22">
        <v>27.12</v>
      </c>
      <c r="I28" s="76" t="s">
        <v>60</v>
      </c>
      <c r="J28" s="78">
        <v>50</v>
      </c>
      <c r="K28" s="77">
        <v>27.12</v>
      </c>
      <c r="L28" s="13"/>
    </row>
    <row r="29" spans="1:12">
      <c r="A29" s="9" t="s">
        <v>79</v>
      </c>
      <c r="B29" s="54" t="s">
        <v>22</v>
      </c>
      <c r="C29" s="79">
        <v>42369</v>
      </c>
      <c r="D29" s="12">
        <v>703.17</v>
      </c>
      <c r="E29" s="12">
        <v>703.17</v>
      </c>
      <c r="F29" s="12">
        <v>21.09</v>
      </c>
      <c r="G29" s="12">
        <v>682.08</v>
      </c>
      <c r="H29" s="22">
        <v>14.06</v>
      </c>
      <c r="I29" s="76" t="s">
        <v>60</v>
      </c>
      <c r="J29" s="78">
        <v>50</v>
      </c>
      <c r="K29" s="77">
        <v>14.06</v>
      </c>
      <c r="L29" s="13"/>
    </row>
    <row r="30" spans="1:12">
      <c r="A30" s="9" t="s">
        <v>80</v>
      </c>
      <c r="B30" s="54" t="s">
        <v>22</v>
      </c>
      <c r="C30" s="79">
        <v>42369</v>
      </c>
      <c r="D30" s="12">
        <v>115.59</v>
      </c>
      <c r="E30" s="12">
        <v>115.59</v>
      </c>
      <c r="F30" s="12">
        <v>3.47</v>
      </c>
      <c r="G30" s="12">
        <v>112.12</v>
      </c>
      <c r="H30" s="22">
        <v>2.31</v>
      </c>
      <c r="I30" s="76" t="s">
        <v>60</v>
      </c>
      <c r="J30" s="78">
        <v>50</v>
      </c>
      <c r="K30" s="77">
        <v>2.31</v>
      </c>
      <c r="L30" s="13"/>
    </row>
    <row r="31" spans="1:12">
      <c r="A31" s="9" t="s">
        <v>81</v>
      </c>
      <c r="B31" s="54" t="s">
        <v>22</v>
      </c>
      <c r="C31" s="79">
        <v>42369</v>
      </c>
      <c r="D31" s="12">
        <v>4941.42</v>
      </c>
      <c r="E31" s="12">
        <v>4941.42</v>
      </c>
      <c r="F31" s="12">
        <v>148.24</v>
      </c>
      <c r="G31" s="12">
        <v>4793.18</v>
      </c>
      <c r="H31" s="22">
        <v>98.83</v>
      </c>
      <c r="I31" s="76" t="s">
        <v>60</v>
      </c>
      <c r="J31" s="78">
        <v>50</v>
      </c>
      <c r="K31" s="77">
        <v>98.83</v>
      </c>
      <c r="L31" s="13"/>
    </row>
    <row r="32" spans="1:12" ht="12.75" thickBot="1">
      <c r="A32" s="9" t="s">
        <v>57</v>
      </c>
      <c r="B32" s="54" t="s">
        <v>22</v>
      </c>
      <c r="C32" s="79">
        <v>42369</v>
      </c>
      <c r="D32" s="12">
        <v>1836.42</v>
      </c>
      <c r="E32" s="12">
        <v>1836.42</v>
      </c>
      <c r="F32" s="12">
        <v>55.09</v>
      </c>
      <c r="G32" s="12">
        <v>1781.33</v>
      </c>
      <c r="H32" s="22">
        <v>36.729999999999997</v>
      </c>
      <c r="I32" s="76" t="s">
        <v>60</v>
      </c>
      <c r="J32" s="78">
        <v>50</v>
      </c>
      <c r="K32" s="77">
        <v>36.729999999999997</v>
      </c>
      <c r="L32" s="13"/>
    </row>
    <row r="33" spans="1:12" s="18" customFormat="1" ht="23.25" customHeight="1">
      <c r="A33" s="214" t="s">
        <v>23</v>
      </c>
      <c r="B33" s="215"/>
      <c r="C33" s="215"/>
      <c r="D33" s="215"/>
      <c r="E33" s="30"/>
      <c r="F33" s="30"/>
      <c r="G33" s="30"/>
      <c r="H33" s="31">
        <f>SUM(H5:H32)</f>
        <v>25177.470000000008</v>
      </c>
      <c r="I33" s="32" t="s">
        <v>24</v>
      </c>
      <c r="J33" s="52"/>
      <c r="K33" s="73"/>
      <c r="L33" s="17"/>
    </row>
    <row r="34" spans="1:12" ht="27" customHeight="1">
      <c r="A34" s="216" t="s">
        <v>30</v>
      </c>
      <c r="B34" s="217"/>
      <c r="C34" s="217"/>
      <c r="D34" s="217"/>
      <c r="E34" s="35"/>
      <c r="F34" s="35"/>
      <c r="G34" s="35"/>
      <c r="H34" s="36"/>
      <c r="I34" s="34"/>
      <c r="J34" s="53"/>
      <c r="K34" s="75">
        <f>SUM(K5:K32)</f>
        <v>25177.470000000008</v>
      </c>
      <c r="L34" s="19" t="s">
        <v>25</v>
      </c>
    </row>
    <row r="35" spans="1:12" ht="16.5">
      <c r="A35" s="48" t="s">
        <v>28</v>
      </c>
      <c r="B35" s="10"/>
      <c r="C35" s="11"/>
      <c r="D35" s="12"/>
      <c r="E35" s="12"/>
      <c r="F35" s="12"/>
      <c r="G35" s="12"/>
      <c r="H35" s="81"/>
      <c r="I35" s="10"/>
      <c r="J35" s="54"/>
      <c r="K35" s="74"/>
      <c r="L35" s="13"/>
    </row>
    <row r="36" spans="1:12" ht="37.5" customHeight="1" thickBot="1">
      <c r="A36" s="218" t="s">
        <v>29</v>
      </c>
      <c r="B36" s="219"/>
      <c r="C36" s="219"/>
      <c r="D36" s="219"/>
      <c r="E36" s="80">
        <v>546811.932684</v>
      </c>
      <c r="F36" s="132" t="s">
        <v>564</v>
      </c>
      <c r="G36" s="38"/>
      <c r="H36" s="82"/>
      <c r="I36" s="14"/>
      <c r="J36" s="57">
        <v>50</v>
      </c>
      <c r="K36" s="26">
        <f>(E36/J36)/2</f>
        <v>5468.1193268400002</v>
      </c>
      <c r="L36" s="39" t="s">
        <v>33</v>
      </c>
    </row>
    <row r="37" spans="1:12" ht="19.5" customHeight="1" thickBot="1">
      <c r="A37" s="29" t="s">
        <v>31</v>
      </c>
      <c r="B37" s="14"/>
      <c r="C37" s="15"/>
      <c r="D37" s="16"/>
      <c r="E37" s="16"/>
      <c r="F37" s="16"/>
      <c r="G37" s="16"/>
      <c r="H37" s="83">
        <f>SUM(H33:H36)</f>
        <v>25177.470000000008</v>
      </c>
      <c r="I37" s="14"/>
      <c r="J37" s="55"/>
      <c r="K37" s="84">
        <f>SUM(K33:K36)</f>
        <v>30645.58932684001</v>
      </c>
      <c r="L37" s="131" t="s">
        <v>565</v>
      </c>
    </row>
    <row r="38" spans="1:12">
      <c r="A38" t="s">
        <v>26</v>
      </c>
    </row>
    <row r="39" spans="1:12">
      <c r="A39" t="s">
        <v>27</v>
      </c>
    </row>
    <row r="41" spans="1:12" ht="36" customHeight="1">
      <c r="A41" s="220" t="s">
        <v>103</v>
      </c>
      <c r="B41" s="220"/>
      <c r="C41" s="220"/>
      <c r="D41" s="220"/>
      <c r="E41" s="220"/>
      <c r="F41" s="220"/>
      <c r="G41" s="220"/>
      <c r="H41" s="220"/>
      <c r="I41" s="220"/>
      <c r="J41" s="220"/>
      <c r="K41" s="220"/>
    </row>
  </sheetData>
  <mergeCells count="14">
    <mergeCell ref="A41:K41"/>
    <mergeCell ref="A36:D36"/>
    <mergeCell ref="A34:D34"/>
    <mergeCell ref="A33:D33"/>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fitToHeight="2" orientation="landscape" verticalDpi="0" r:id="rId1"/>
  <rowBreaks count="1" manualBreakCount="1">
    <brk id="30" max="16383" man="1"/>
  </rowBreaks>
  <ignoredErrors>
    <ignoredError sqref="A4:K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0"/>
  <sheetViews>
    <sheetView showGridLines="0" topLeftCell="A61" workbookViewId="0">
      <selection activeCell="C15" sqref="C15"/>
    </sheetView>
  </sheetViews>
  <sheetFormatPr defaultRowHeight="12"/>
  <cols>
    <col min="1" max="1" width="34.6640625"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4.83203125" customWidth="1"/>
    <col min="9" max="9" width="8.1640625" bestFit="1" customWidth="1"/>
    <col min="10" max="10" width="9.1640625" bestFit="1" customWidth="1"/>
    <col min="11" max="11" width="16" customWidth="1"/>
    <col min="12" max="12" width="4.83203125" bestFit="1" customWidth="1"/>
  </cols>
  <sheetData>
    <row r="1" spans="1:12" ht="17.25" thickBot="1">
      <c r="A1" s="221" t="s">
        <v>367</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9" t="s">
        <v>368</v>
      </c>
      <c r="B5" s="54" t="s">
        <v>22</v>
      </c>
      <c r="C5" s="79">
        <v>41639</v>
      </c>
      <c r="D5" s="12">
        <v>29816.62</v>
      </c>
      <c r="E5" s="12">
        <v>29816.62</v>
      </c>
      <c r="F5" s="12">
        <v>4918.25</v>
      </c>
      <c r="G5" s="12">
        <v>24898.37</v>
      </c>
      <c r="H5" s="101">
        <v>978.61</v>
      </c>
      <c r="I5" s="54" t="s">
        <v>369</v>
      </c>
      <c r="J5" s="78">
        <v>40</v>
      </c>
      <c r="K5" s="115">
        <v>978.61</v>
      </c>
      <c r="L5" s="13"/>
    </row>
    <row r="6" spans="1:12">
      <c r="A6" s="9" t="s">
        <v>370</v>
      </c>
      <c r="B6" s="54" t="s">
        <v>22</v>
      </c>
      <c r="C6" s="79">
        <v>41639</v>
      </c>
      <c r="D6" s="12">
        <v>76448.81</v>
      </c>
      <c r="E6" s="12">
        <v>76448.81</v>
      </c>
      <c r="F6" s="12">
        <v>12207.98</v>
      </c>
      <c r="G6" s="12">
        <v>64240.83</v>
      </c>
      <c r="H6" s="22">
        <v>2429.69</v>
      </c>
      <c r="I6" s="54" t="s">
        <v>369</v>
      </c>
      <c r="J6" s="78">
        <v>40</v>
      </c>
      <c r="K6" s="49">
        <v>2429.69</v>
      </c>
      <c r="L6" s="13"/>
    </row>
    <row r="7" spans="1:12">
      <c r="A7" s="9" t="s">
        <v>371</v>
      </c>
      <c r="B7" s="54" t="s">
        <v>22</v>
      </c>
      <c r="C7" s="79">
        <v>41639</v>
      </c>
      <c r="D7" s="12">
        <v>124085.75</v>
      </c>
      <c r="E7" s="12">
        <v>124085.75</v>
      </c>
      <c r="F7" s="12">
        <v>19201.47</v>
      </c>
      <c r="G7" s="12">
        <v>104884.28</v>
      </c>
      <c r="H7" s="22">
        <v>3822.33</v>
      </c>
      <c r="I7" s="54" t="s">
        <v>369</v>
      </c>
      <c r="J7" s="78">
        <v>40</v>
      </c>
      <c r="K7" s="49">
        <v>3822.33</v>
      </c>
      <c r="L7" s="13"/>
    </row>
    <row r="8" spans="1:12">
      <c r="A8" s="9" t="s">
        <v>372</v>
      </c>
      <c r="B8" s="54" t="s">
        <v>22</v>
      </c>
      <c r="C8" s="79">
        <v>41639</v>
      </c>
      <c r="D8" s="12">
        <v>1649850.31</v>
      </c>
      <c r="E8" s="12">
        <v>1649850.31</v>
      </c>
      <c r="F8" s="12">
        <v>245575.86</v>
      </c>
      <c r="G8" s="12">
        <v>1404274.45</v>
      </c>
      <c r="H8" s="22">
        <v>49381.67</v>
      </c>
      <c r="I8" s="54" t="s">
        <v>369</v>
      </c>
      <c r="J8" s="78">
        <v>40</v>
      </c>
      <c r="K8" s="49">
        <v>49381.67</v>
      </c>
      <c r="L8" s="13"/>
    </row>
    <row r="9" spans="1:12">
      <c r="A9" s="9" t="s">
        <v>373</v>
      </c>
      <c r="B9" s="54" t="s">
        <v>22</v>
      </c>
      <c r="C9" s="79">
        <v>41639</v>
      </c>
      <c r="D9" s="12">
        <v>225879.74</v>
      </c>
      <c r="E9" s="12">
        <v>225879.74</v>
      </c>
      <c r="F9" s="12">
        <v>32918.14</v>
      </c>
      <c r="G9" s="12">
        <v>192961.6</v>
      </c>
      <c r="H9" s="22">
        <v>6555.64</v>
      </c>
      <c r="I9" s="54" t="s">
        <v>369</v>
      </c>
      <c r="J9" s="78">
        <v>40</v>
      </c>
      <c r="K9" s="49">
        <v>6555.64</v>
      </c>
      <c r="L9" s="13"/>
    </row>
    <row r="10" spans="1:12">
      <c r="A10" s="9" t="s">
        <v>374</v>
      </c>
      <c r="B10" s="54" t="s">
        <v>22</v>
      </c>
      <c r="C10" s="79">
        <v>41639</v>
      </c>
      <c r="D10" s="12">
        <v>359491.65</v>
      </c>
      <c r="E10" s="12">
        <v>359491.65</v>
      </c>
      <c r="F10" s="12">
        <v>50907.62</v>
      </c>
      <c r="G10" s="12">
        <v>308584.03000000003</v>
      </c>
      <c r="H10" s="22">
        <v>10140.219999999999</v>
      </c>
      <c r="I10" s="54" t="s">
        <v>369</v>
      </c>
      <c r="J10" s="78">
        <v>40</v>
      </c>
      <c r="K10" s="49">
        <v>10140.219999999999</v>
      </c>
      <c r="L10" s="13"/>
    </row>
    <row r="11" spans="1:12">
      <c r="A11" s="9" t="s">
        <v>375</v>
      </c>
      <c r="B11" s="54" t="s">
        <v>22</v>
      </c>
      <c r="C11" s="79">
        <v>41639</v>
      </c>
      <c r="D11" s="12">
        <v>224023.24</v>
      </c>
      <c r="E11" s="12">
        <v>224023.24</v>
      </c>
      <c r="F11" s="12">
        <v>30849.62</v>
      </c>
      <c r="G11" s="12">
        <v>193173.62</v>
      </c>
      <c r="H11" s="22">
        <v>6145.82</v>
      </c>
      <c r="I11" s="54" t="s">
        <v>369</v>
      </c>
      <c r="J11" s="78">
        <v>40</v>
      </c>
      <c r="K11" s="49">
        <v>6145.82</v>
      </c>
      <c r="L11" s="13"/>
    </row>
    <row r="12" spans="1:12">
      <c r="A12" s="9" t="s">
        <v>376</v>
      </c>
      <c r="B12" s="54" t="s">
        <v>22</v>
      </c>
      <c r="C12" s="79">
        <v>41639</v>
      </c>
      <c r="D12" s="12">
        <v>349748.52</v>
      </c>
      <c r="E12" s="12">
        <v>349748.52</v>
      </c>
      <c r="F12" s="12">
        <v>46873.26</v>
      </c>
      <c r="G12" s="12">
        <v>302875.26</v>
      </c>
      <c r="H12" s="22">
        <v>9339.65</v>
      </c>
      <c r="I12" s="54" t="s">
        <v>369</v>
      </c>
      <c r="J12" s="78">
        <v>40</v>
      </c>
      <c r="K12" s="49">
        <v>9339.65</v>
      </c>
      <c r="L12" s="13"/>
    </row>
    <row r="13" spans="1:12">
      <c r="A13" s="9" t="s">
        <v>377</v>
      </c>
      <c r="B13" s="54" t="s">
        <v>22</v>
      </c>
      <c r="C13" s="79">
        <v>41639</v>
      </c>
      <c r="D13" s="12">
        <v>294245.36</v>
      </c>
      <c r="E13" s="12">
        <v>294245.36</v>
      </c>
      <c r="F13" s="12">
        <v>38406.300000000003</v>
      </c>
      <c r="G13" s="12">
        <v>255839.06</v>
      </c>
      <c r="H13" s="22">
        <v>7653.84</v>
      </c>
      <c r="I13" s="54" t="s">
        <v>369</v>
      </c>
      <c r="J13" s="78">
        <v>40</v>
      </c>
      <c r="K13" s="49">
        <v>7653.84</v>
      </c>
      <c r="L13" s="13"/>
    </row>
    <row r="14" spans="1:12">
      <c r="A14" s="9" t="s">
        <v>378</v>
      </c>
      <c r="B14" s="54" t="s">
        <v>22</v>
      </c>
      <c r="C14" s="79">
        <v>41639</v>
      </c>
      <c r="D14" s="12">
        <v>1107378.73</v>
      </c>
      <c r="E14" s="12">
        <v>1107378.73</v>
      </c>
      <c r="F14" s="12">
        <v>143982.94</v>
      </c>
      <c r="G14" s="12">
        <v>963395.79</v>
      </c>
      <c r="H14" s="22">
        <v>27986.58</v>
      </c>
      <c r="I14" s="54" t="s">
        <v>369</v>
      </c>
      <c r="J14" s="78">
        <v>40</v>
      </c>
      <c r="K14" s="49">
        <v>27986.58</v>
      </c>
      <c r="L14" s="13"/>
    </row>
    <row r="15" spans="1:12">
      <c r="A15" s="9" t="s">
        <v>379</v>
      </c>
      <c r="B15" s="54" t="s">
        <v>22</v>
      </c>
      <c r="C15" s="79">
        <v>41639</v>
      </c>
      <c r="D15" s="12">
        <v>1688054.21</v>
      </c>
      <c r="E15" s="12">
        <v>1688054.21</v>
      </c>
      <c r="F15" s="12">
        <v>185006.67</v>
      </c>
      <c r="G15" s="12">
        <v>1503047.54</v>
      </c>
      <c r="H15" s="22">
        <v>42430.81</v>
      </c>
      <c r="I15" s="54" t="s">
        <v>369</v>
      </c>
      <c r="J15" s="78">
        <v>40</v>
      </c>
      <c r="K15" s="49">
        <v>42430.81</v>
      </c>
      <c r="L15" s="13"/>
    </row>
    <row r="16" spans="1:12">
      <c r="A16" s="9" t="s">
        <v>380</v>
      </c>
      <c r="B16" s="54" t="s">
        <v>22</v>
      </c>
      <c r="C16" s="79">
        <v>41639</v>
      </c>
      <c r="D16" s="12">
        <v>276851.78999999998</v>
      </c>
      <c r="E16" s="12">
        <v>276851.78999999998</v>
      </c>
      <c r="F16" s="12">
        <v>25320.02</v>
      </c>
      <c r="G16" s="12">
        <v>251531.77</v>
      </c>
      <c r="H16" s="22">
        <v>6906.27</v>
      </c>
      <c r="I16" s="54" t="s">
        <v>369</v>
      </c>
      <c r="J16" s="78">
        <v>40</v>
      </c>
      <c r="K16" s="49">
        <v>6906.27</v>
      </c>
      <c r="L16" s="13"/>
    </row>
    <row r="17" spans="1:12">
      <c r="A17" s="9" t="s">
        <v>144</v>
      </c>
      <c r="B17" s="54" t="s">
        <v>22</v>
      </c>
      <c r="C17" s="79">
        <v>42004</v>
      </c>
      <c r="D17" s="12">
        <v>80635.100000000006</v>
      </c>
      <c r="E17" s="12">
        <v>80635.100000000006</v>
      </c>
      <c r="F17" s="12">
        <v>5039.7</v>
      </c>
      <c r="G17" s="12">
        <v>75595.399999999994</v>
      </c>
      <c r="H17" s="22">
        <v>2015.88</v>
      </c>
      <c r="I17" s="54" t="s">
        <v>369</v>
      </c>
      <c r="J17" s="78">
        <v>40</v>
      </c>
      <c r="K17" s="49">
        <v>2015.88</v>
      </c>
      <c r="L17" s="13"/>
    </row>
    <row r="18" spans="1:12">
      <c r="A18" s="9" t="s">
        <v>144</v>
      </c>
      <c r="B18" s="54" t="s">
        <v>22</v>
      </c>
      <c r="C18" s="79">
        <v>42004</v>
      </c>
      <c r="D18" s="12">
        <v>17944.12</v>
      </c>
      <c r="E18" s="12">
        <v>17944.12</v>
      </c>
      <c r="F18" s="12">
        <v>1121.5</v>
      </c>
      <c r="G18" s="12">
        <v>16822.62</v>
      </c>
      <c r="H18" s="22">
        <v>448.6</v>
      </c>
      <c r="I18" s="54" t="s">
        <v>369</v>
      </c>
      <c r="J18" s="78">
        <v>40</v>
      </c>
      <c r="K18" s="49">
        <v>448.6</v>
      </c>
      <c r="L18" s="13"/>
    </row>
    <row r="19" spans="1:12">
      <c r="A19" s="9" t="s">
        <v>144</v>
      </c>
      <c r="B19" s="54" t="s">
        <v>22</v>
      </c>
      <c r="C19" s="79">
        <v>42004</v>
      </c>
      <c r="D19" s="12">
        <v>109018.68</v>
      </c>
      <c r="E19" s="12">
        <v>109018.68</v>
      </c>
      <c r="F19" s="12">
        <v>6813.67</v>
      </c>
      <c r="G19" s="12">
        <v>102205.01</v>
      </c>
      <c r="H19" s="22">
        <v>2725.47</v>
      </c>
      <c r="I19" s="54" t="s">
        <v>369</v>
      </c>
      <c r="J19" s="78">
        <v>40</v>
      </c>
      <c r="K19" s="49">
        <v>2725.47</v>
      </c>
      <c r="L19" s="13"/>
    </row>
    <row r="20" spans="1:12">
      <c r="A20" s="9" t="s">
        <v>144</v>
      </c>
      <c r="B20" s="54" t="s">
        <v>22</v>
      </c>
      <c r="C20" s="79">
        <v>42004</v>
      </c>
      <c r="D20" s="12">
        <v>26019.97</v>
      </c>
      <c r="E20" s="12">
        <v>26019.97</v>
      </c>
      <c r="F20" s="12">
        <v>1626.25</v>
      </c>
      <c r="G20" s="12">
        <v>24393.72</v>
      </c>
      <c r="H20" s="22">
        <v>650.5</v>
      </c>
      <c r="I20" s="54" t="s">
        <v>369</v>
      </c>
      <c r="J20" s="78">
        <v>40</v>
      </c>
      <c r="K20" s="49">
        <v>650.5</v>
      </c>
      <c r="L20" s="13"/>
    </row>
    <row r="21" spans="1:12">
      <c r="A21" s="9" t="s">
        <v>143</v>
      </c>
      <c r="B21" s="54" t="s">
        <v>22</v>
      </c>
      <c r="C21" s="79">
        <v>42004</v>
      </c>
      <c r="D21" s="12">
        <v>508.25</v>
      </c>
      <c r="E21" s="12">
        <v>508.25</v>
      </c>
      <c r="F21" s="12">
        <v>31.77</v>
      </c>
      <c r="G21" s="12">
        <v>476.48</v>
      </c>
      <c r="H21" s="22">
        <v>12.71</v>
      </c>
      <c r="I21" s="54" t="s">
        <v>369</v>
      </c>
      <c r="J21" s="78">
        <v>40</v>
      </c>
      <c r="K21" s="49">
        <v>12.71</v>
      </c>
      <c r="L21" s="13"/>
    </row>
    <row r="22" spans="1:12">
      <c r="A22" s="9" t="s">
        <v>144</v>
      </c>
      <c r="B22" s="54" t="s">
        <v>22</v>
      </c>
      <c r="C22" s="79">
        <v>42004</v>
      </c>
      <c r="D22" s="12">
        <v>94286.67</v>
      </c>
      <c r="E22" s="12">
        <v>94286.67</v>
      </c>
      <c r="F22" s="12">
        <v>5892.92</v>
      </c>
      <c r="G22" s="12">
        <v>88393.75</v>
      </c>
      <c r="H22" s="22">
        <v>2357.17</v>
      </c>
      <c r="I22" s="54" t="s">
        <v>369</v>
      </c>
      <c r="J22" s="78">
        <v>40</v>
      </c>
      <c r="K22" s="49">
        <v>2357.17</v>
      </c>
      <c r="L22" s="13"/>
    </row>
    <row r="23" spans="1:12">
      <c r="A23" s="9" t="s">
        <v>144</v>
      </c>
      <c r="B23" s="54" t="s">
        <v>22</v>
      </c>
      <c r="C23" s="79">
        <v>42004</v>
      </c>
      <c r="D23" s="12">
        <v>31640.23</v>
      </c>
      <c r="E23" s="12">
        <v>31640.23</v>
      </c>
      <c r="F23" s="12">
        <v>1977.52</v>
      </c>
      <c r="G23" s="12">
        <v>29662.71</v>
      </c>
      <c r="H23" s="22">
        <v>791.01</v>
      </c>
      <c r="I23" s="54" t="s">
        <v>369</v>
      </c>
      <c r="J23" s="78">
        <v>40</v>
      </c>
      <c r="K23" s="49">
        <v>791.01</v>
      </c>
      <c r="L23" s="13"/>
    </row>
    <row r="24" spans="1:12">
      <c r="A24" s="9" t="s">
        <v>143</v>
      </c>
      <c r="B24" s="54" t="s">
        <v>22</v>
      </c>
      <c r="C24" s="79">
        <v>42004</v>
      </c>
      <c r="D24" s="12">
        <v>630</v>
      </c>
      <c r="E24" s="12">
        <v>630</v>
      </c>
      <c r="F24" s="12">
        <v>39.380000000000003</v>
      </c>
      <c r="G24" s="12">
        <v>590.62</v>
      </c>
      <c r="H24" s="22">
        <v>15.75</v>
      </c>
      <c r="I24" s="54" t="s">
        <v>369</v>
      </c>
      <c r="J24" s="78">
        <v>40</v>
      </c>
      <c r="K24" s="49">
        <v>15.75</v>
      </c>
      <c r="L24" s="13"/>
    </row>
    <row r="25" spans="1:12">
      <c r="A25" s="9" t="s">
        <v>381</v>
      </c>
      <c r="B25" s="54" t="s">
        <v>22</v>
      </c>
      <c r="C25" s="79">
        <v>42004</v>
      </c>
      <c r="D25" s="12">
        <v>361.98</v>
      </c>
      <c r="E25" s="12">
        <v>361.98</v>
      </c>
      <c r="F25" s="12">
        <v>22.62</v>
      </c>
      <c r="G25" s="12">
        <v>339.36</v>
      </c>
      <c r="H25" s="22">
        <v>9.0500000000000007</v>
      </c>
      <c r="I25" s="54" t="s">
        <v>369</v>
      </c>
      <c r="J25" s="78">
        <v>40</v>
      </c>
      <c r="K25" s="49">
        <v>9.0500000000000007</v>
      </c>
      <c r="L25" s="13"/>
    </row>
    <row r="26" spans="1:12">
      <c r="A26" s="9" t="s">
        <v>144</v>
      </c>
      <c r="B26" s="54" t="s">
        <v>22</v>
      </c>
      <c r="C26" s="79">
        <v>42004</v>
      </c>
      <c r="D26" s="12">
        <v>32361.27</v>
      </c>
      <c r="E26" s="12">
        <v>32361.27</v>
      </c>
      <c r="F26" s="12">
        <v>2022.58</v>
      </c>
      <c r="G26" s="12">
        <v>30338.69</v>
      </c>
      <c r="H26" s="22">
        <v>809.03</v>
      </c>
      <c r="I26" s="54" t="s">
        <v>369</v>
      </c>
      <c r="J26" s="78">
        <v>40</v>
      </c>
      <c r="K26" s="49">
        <v>809.03</v>
      </c>
      <c r="L26" s="13"/>
    </row>
    <row r="27" spans="1:12">
      <c r="A27" s="9" t="s">
        <v>143</v>
      </c>
      <c r="B27" s="54" t="s">
        <v>22</v>
      </c>
      <c r="C27" s="79">
        <v>42004</v>
      </c>
      <c r="D27" s="12">
        <v>79.5</v>
      </c>
      <c r="E27" s="12">
        <v>79.5</v>
      </c>
      <c r="F27" s="12">
        <v>4.97</v>
      </c>
      <c r="G27" s="12">
        <v>74.53</v>
      </c>
      <c r="H27" s="22">
        <v>1.99</v>
      </c>
      <c r="I27" s="54" t="s">
        <v>369</v>
      </c>
      <c r="J27" s="78">
        <v>40</v>
      </c>
      <c r="K27" s="49">
        <v>1.99</v>
      </c>
      <c r="L27" s="13"/>
    </row>
    <row r="28" spans="1:12">
      <c r="A28" s="9" t="s">
        <v>144</v>
      </c>
      <c r="B28" s="54" t="s">
        <v>22</v>
      </c>
      <c r="C28" s="79">
        <v>42004</v>
      </c>
      <c r="D28" s="12">
        <v>28524.99</v>
      </c>
      <c r="E28" s="12">
        <v>28524.99</v>
      </c>
      <c r="F28" s="12">
        <v>1782.8</v>
      </c>
      <c r="G28" s="12">
        <v>26742.19</v>
      </c>
      <c r="H28" s="22">
        <v>713.12</v>
      </c>
      <c r="I28" s="54" t="s">
        <v>369</v>
      </c>
      <c r="J28" s="78">
        <v>40</v>
      </c>
      <c r="K28" s="49">
        <v>713.12</v>
      </c>
      <c r="L28" s="13"/>
    </row>
    <row r="29" spans="1:12">
      <c r="A29" s="9" t="s">
        <v>144</v>
      </c>
      <c r="B29" s="54" t="s">
        <v>22</v>
      </c>
      <c r="C29" s="79">
        <v>42004</v>
      </c>
      <c r="D29" s="12">
        <v>361.98</v>
      </c>
      <c r="E29" s="12">
        <v>361.98</v>
      </c>
      <c r="F29" s="12">
        <v>22.62</v>
      </c>
      <c r="G29" s="12">
        <v>339.36</v>
      </c>
      <c r="H29" s="22">
        <v>9.0500000000000007</v>
      </c>
      <c r="I29" s="54" t="s">
        <v>369</v>
      </c>
      <c r="J29" s="78">
        <v>40</v>
      </c>
      <c r="K29" s="49">
        <v>9.0500000000000007</v>
      </c>
      <c r="L29" s="13"/>
    </row>
    <row r="30" spans="1:12">
      <c r="A30" s="9" t="s">
        <v>143</v>
      </c>
      <c r="B30" s="54" t="s">
        <v>22</v>
      </c>
      <c r="C30" s="79">
        <v>42004</v>
      </c>
      <c r="D30" s="12">
        <v>636</v>
      </c>
      <c r="E30" s="12">
        <v>636</v>
      </c>
      <c r="F30" s="12">
        <v>39.75</v>
      </c>
      <c r="G30" s="12">
        <v>596.25</v>
      </c>
      <c r="H30" s="22">
        <v>15.9</v>
      </c>
      <c r="I30" s="54" t="s">
        <v>369</v>
      </c>
      <c r="J30" s="78">
        <v>40</v>
      </c>
      <c r="K30" s="49">
        <v>15.9</v>
      </c>
      <c r="L30" s="13"/>
    </row>
    <row r="31" spans="1:12">
      <c r="A31" s="9" t="s">
        <v>144</v>
      </c>
      <c r="B31" s="54" t="s">
        <v>22</v>
      </c>
      <c r="C31" s="79">
        <v>42004</v>
      </c>
      <c r="D31" s="12">
        <v>38036.86</v>
      </c>
      <c r="E31" s="12">
        <v>38036.86</v>
      </c>
      <c r="F31" s="12">
        <v>2377.3000000000002</v>
      </c>
      <c r="G31" s="12">
        <v>35659.56</v>
      </c>
      <c r="H31" s="22">
        <v>950.92</v>
      </c>
      <c r="I31" s="54" t="s">
        <v>369</v>
      </c>
      <c r="J31" s="78">
        <v>40</v>
      </c>
      <c r="K31" s="49">
        <v>950.92</v>
      </c>
      <c r="L31" s="13"/>
    </row>
    <row r="32" spans="1:12">
      <c r="A32" s="9" t="s">
        <v>144</v>
      </c>
      <c r="B32" s="54" t="s">
        <v>22</v>
      </c>
      <c r="C32" s="79">
        <v>42004</v>
      </c>
      <c r="D32" s="12">
        <v>1629.14</v>
      </c>
      <c r="E32" s="12">
        <v>1629.14</v>
      </c>
      <c r="F32" s="12">
        <v>101.82</v>
      </c>
      <c r="G32" s="12">
        <v>1527.32</v>
      </c>
      <c r="H32" s="22">
        <v>40.729999999999997</v>
      </c>
      <c r="I32" s="54" t="s">
        <v>369</v>
      </c>
      <c r="J32" s="78">
        <v>40</v>
      </c>
      <c r="K32" s="49">
        <v>40.729999999999997</v>
      </c>
      <c r="L32" s="13"/>
    </row>
    <row r="33" spans="1:12">
      <c r="A33" s="9" t="s">
        <v>143</v>
      </c>
      <c r="B33" s="54" t="s">
        <v>22</v>
      </c>
      <c r="C33" s="79">
        <v>42004</v>
      </c>
      <c r="D33" s="12">
        <v>675.75</v>
      </c>
      <c r="E33" s="12">
        <v>675.75</v>
      </c>
      <c r="F33" s="12">
        <v>42.23</v>
      </c>
      <c r="G33" s="12">
        <v>633.52</v>
      </c>
      <c r="H33" s="22">
        <v>16.89</v>
      </c>
      <c r="I33" s="54" t="s">
        <v>369</v>
      </c>
      <c r="J33" s="78">
        <v>40</v>
      </c>
      <c r="K33" s="49">
        <v>16.89</v>
      </c>
      <c r="L33" s="13"/>
    </row>
    <row r="34" spans="1:12">
      <c r="A34" s="9" t="s">
        <v>144</v>
      </c>
      <c r="B34" s="54" t="s">
        <v>22</v>
      </c>
      <c r="C34" s="79">
        <v>42004</v>
      </c>
      <c r="D34" s="12">
        <v>95440.29</v>
      </c>
      <c r="E34" s="12">
        <v>95440.29</v>
      </c>
      <c r="F34" s="12">
        <v>5965.02</v>
      </c>
      <c r="G34" s="12">
        <v>89475.27</v>
      </c>
      <c r="H34" s="22">
        <v>2386.0100000000002</v>
      </c>
      <c r="I34" s="54" t="s">
        <v>369</v>
      </c>
      <c r="J34" s="78">
        <v>40</v>
      </c>
      <c r="K34" s="49">
        <v>2386.0100000000002</v>
      </c>
      <c r="L34" s="13"/>
    </row>
    <row r="35" spans="1:12">
      <c r="A35" s="9" t="s">
        <v>144</v>
      </c>
      <c r="B35" s="54" t="s">
        <v>22</v>
      </c>
      <c r="C35" s="79">
        <v>42004</v>
      </c>
      <c r="D35" s="12">
        <v>180.98</v>
      </c>
      <c r="E35" s="12">
        <v>180.98</v>
      </c>
      <c r="F35" s="12">
        <v>11.3</v>
      </c>
      <c r="G35" s="12">
        <v>169.68</v>
      </c>
      <c r="H35" s="22">
        <v>4.5199999999999996</v>
      </c>
      <c r="I35" s="54" t="s">
        <v>369</v>
      </c>
      <c r="J35" s="78">
        <v>40</v>
      </c>
      <c r="K35" s="49">
        <v>4.5199999999999996</v>
      </c>
      <c r="L35" s="13"/>
    </row>
    <row r="36" spans="1:12">
      <c r="A36" s="9" t="s">
        <v>382</v>
      </c>
      <c r="B36" s="54" t="s">
        <v>22</v>
      </c>
      <c r="C36" s="79">
        <v>42004</v>
      </c>
      <c r="D36" s="12">
        <v>80786.52</v>
      </c>
      <c r="E36" s="12">
        <v>80786.52</v>
      </c>
      <c r="F36" s="12">
        <v>5059.53</v>
      </c>
      <c r="G36" s="12">
        <v>75726.990000000005</v>
      </c>
      <c r="H36" s="22">
        <v>2023.81</v>
      </c>
      <c r="I36" s="54" t="s">
        <v>369</v>
      </c>
      <c r="J36" s="78">
        <v>40</v>
      </c>
      <c r="K36" s="49">
        <v>2023.81</v>
      </c>
      <c r="L36" s="13"/>
    </row>
    <row r="37" spans="1:12">
      <c r="A37" s="9" t="s">
        <v>383</v>
      </c>
      <c r="B37" s="54" t="s">
        <v>22</v>
      </c>
      <c r="C37" s="79">
        <v>42369</v>
      </c>
      <c r="D37" s="12">
        <v>271.47000000000003</v>
      </c>
      <c r="E37" s="12">
        <v>271.47000000000003</v>
      </c>
      <c r="F37" s="12">
        <v>10.18</v>
      </c>
      <c r="G37" s="12">
        <v>261.29000000000002</v>
      </c>
      <c r="H37" s="22">
        <v>6.79</v>
      </c>
      <c r="I37" s="54" t="s">
        <v>369</v>
      </c>
      <c r="J37" s="78">
        <v>40</v>
      </c>
      <c r="K37" s="49">
        <v>6.79</v>
      </c>
      <c r="L37" s="13"/>
    </row>
    <row r="38" spans="1:12">
      <c r="A38" s="9" t="s">
        <v>383</v>
      </c>
      <c r="B38" s="54" t="s">
        <v>22</v>
      </c>
      <c r="C38" s="79">
        <v>42369</v>
      </c>
      <c r="D38" s="12">
        <v>675.75</v>
      </c>
      <c r="E38" s="12">
        <v>675.75</v>
      </c>
      <c r="F38" s="12">
        <v>25.34</v>
      </c>
      <c r="G38" s="12">
        <v>650.41</v>
      </c>
      <c r="H38" s="22">
        <v>16.89</v>
      </c>
      <c r="I38" s="54" t="s">
        <v>369</v>
      </c>
      <c r="J38" s="78">
        <v>40</v>
      </c>
      <c r="K38" s="49">
        <v>16.89</v>
      </c>
      <c r="L38" s="13"/>
    </row>
    <row r="39" spans="1:12">
      <c r="A39" s="9" t="s">
        <v>384</v>
      </c>
      <c r="B39" s="54" t="s">
        <v>22</v>
      </c>
      <c r="C39" s="79">
        <v>42369</v>
      </c>
      <c r="D39" s="12">
        <v>2347.48</v>
      </c>
      <c r="E39" s="12">
        <v>2347.48</v>
      </c>
      <c r="F39" s="12">
        <v>88.03</v>
      </c>
      <c r="G39" s="12">
        <v>2259.4499999999998</v>
      </c>
      <c r="H39" s="22">
        <v>58.69</v>
      </c>
      <c r="I39" s="54" t="s">
        <v>369</v>
      </c>
      <c r="J39" s="78">
        <v>40</v>
      </c>
      <c r="K39" s="49">
        <v>58.69</v>
      </c>
      <c r="L39" s="13"/>
    </row>
    <row r="40" spans="1:12">
      <c r="A40" s="9" t="s">
        <v>384</v>
      </c>
      <c r="B40" s="54" t="s">
        <v>22</v>
      </c>
      <c r="C40" s="79">
        <v>42369</v>
      </c>
      <c r="D40" s="12">
        <v>675.75</v>
      </c>
      <c r="E40" s="12">
        <v>675.75</v>
      </c>
      <c r="F40" s="12">
        <v>25.34</v>
      </c>
      <c r="G40" s="12">
        <v>650.41</v>
      </c>
      <c r="H40" s="22">
        <v>16.89</v>
      </c>
      <c r="I40" s="54" t="s">
        <v>369</v>
      </c>
      <c r="J40" s="78">
        <v>40</v>
      </c>
      <c r="K40" s="49">
        <v>16.89</v>
      </c>
      <c r="L40" s="13"/>
    </row>
    <row r="41" spans="1:12">
      <c r="A41" s="9" t="s">
        <v>385</v>
      </c>
      <c r="B41" s="54" t="s">
        <v>22</v>
      </c>
      <c r="C41" s="79">
        <v>42369</v>
      </c>
      <c r="D41" s="12">
        <v>168.96</v>
      </c>
      <c r="E41" s="12">
        <v>168.96</v>
      </c>
      <c r="F41" s="12">
        <v>6.33</v>
      </c>
      <c r="G41" s="12">
        <v>162.63</v>
      </c>
      <c r="H41" s="22">
        <v>4.22</v>
      </c>
      <c r="I41" s="54" t="s">
        <v>369</v>
      </c>
      <c r="J41" s="78">
        <v>40</v>
      </c>
      <c r="K41" s="49">
        <v>4.22</v>
      </c>
      <c r="L41" s="13"/>
    </row>
    <row r="42" spans="1:12">
      <c r="A42" s="9" t="s">
        <v>385</v>
      </c>
      <c r="B42" s="54" t="s">
        <v>22</v>
      </c>
      <c r="C42" s="79">
        <v>42369</v>
      </c>
      <c r="D42" s="12">
        <v>39.75</v>
      </c>
      <c r="E42" s="12">
        <v>39.75</v>
      </c>
      <c r="F42" s="12">
        <v>1.49</v>
      </c>
      <c r="G42" s="12">
        <v>38.26</v>
      </c>
      <c r="H42" s="22">
        <v>0.99</v>
      </c>
      <c r="I42" s="54" t="s">
        <v>369</v>
      </c>
      <c r="J42" s="78">
        <v>40</v>
      </c>
      <c r="K42" s="49">
        <v>0.99</v>
      </c>
      <c r="L42" s="13"/>
    </row>
    <row r="43" spans="1:12">
      <c r="A43" s="9" t="s">
        <v>386</v>
      </c>
      <c r="B43" s="54" t="s">
        <v>22</v>
      </c>
      <c r="C43" s="79">
        <v>42369</v>
      </c>
      <c r="D43" s="12">
        <v>7026.4</v>
      </c>
      <c r="E43" s="12">
        <v>7026.4</v>
      </c>
      <c r="F43" s="12">
        <v>263.49</v>
      </c>
      <c r="G43" s="12">
        <v>6762.91</v>
      </c>
      <c r="H43" s="22">
        <v>175.66</v>
      </c>
      <c r="I43" s="54" t="s">
        <v>369</v>
      </c>
      <c r="J43" s="78">
        <v>40</v>
      </c>
      <c r="K43" s="49">
        <v>175.66</v>
      </c>
      <c r="L43" s="13"/>
    </row>
    <row r="44" spans="1:12">
      <c r="A44" s="9" t="s">
        <v>387</v>
      </c>
      <c r="B44" s="54" t="s">
        <v>22</v>
      </c>
      <c r="C44" s="79">
        <v>42369</v>
      </c>
      <c r="D44" s="12">
        <v>68201.08</v>
      </c>
      <c r="E44" s="12">
        <v>68201.08</v>
      </c>
      <c r="F44" s="12">
        <v>2557.54</v>
      </c>
      <c r="G44" s="12">
        <v>65643.539999999994</v>
      </c>
      <c r="H44" s="22">
        <v>1705.03</v>
      </c>
      <c r="I44" s="54" t="s">
        <v>369</v>
      </c>
      <c r="J44" s="78">
        <v>40</v>
      </c>
      <c r="K44" s="49">
        <v>1705.03</v>
      </c>
      <c r="L44" s="13"/>
    </row>
    <row r="45" spans="1:12">
      <c r="A45" s="9" t="s">
        <v>388</v>
      </c>
      <c r="B45" s="54" t="s">
        <v>22</v>
      </c>
      <c r="C45" s="79">
        <v>42369</v>
      </c>
      <c r="D45" s="12">
        <v>274.55</v>
      </c>
      <c r="E45" s="12">
        <v>274.55</v>
      </c>
      <c r="F45" s="12">
        <v>10.29</v>
      </c>
      <c r="G45" s="12">
        <v>264.26</v>
      </c>
      <c r="H45" s="22">
        <v>6.86</v>
      </c>
      <c r="I45" s="54" t="s">
        <v>369</v>
      </c>
      <c r="J45" s="78">
        <v>40</v>
      </c>
      <c r="K45" s="49">
        <v>6.86</v>
      </c>
      <c r="L45" s="13"/>
    </row>
    <row r="46" spans="1:12">
      <c r="A46" s="9" t="s">
        <v>388</v>
      </c>
      <c r="B46" s="54" t="s">
        <v>22</v>
      </c>
      <c r="C46" s="79">
        <v>42369</v>
      </c>
      <c r="D46" s="12">
        <v>276.8</v>
      </c>
      <c r="E46" s="12">
        <v>276.8</v>
      </c>
      <c r="F46" s="12">
        <v>10.38</v>
      </c>
      <c r="G46" s="12">
        <v>266.42</v>
      </c>
      <c r="H46" s="22">
        <v>6.92</v>
      </c>
      <c r="I46" s="54" t="s">
        <v>369</v>
      </c>
      <c r="J46" s="78">
        <v>40</v>
      </c>
      <c r="K46" s="49">
        <v>6.92</v>
      </c>
      <c r="L46" s="13"/>
    </row>
    <row r="47" spans="1:12">
      <c r="A47" s="9" t="s">
        <v>389</v>
      </c>
      <c r="B47" s="54" t="s">
        <v>22</v>
      </c>
      <c r="C47" s="79">
        <v>42369</v>
      </c>
      <c r="D47" s="12">
        <v>369.04</v>
      </c>
      <c r="E47" s="12">
        <v>369.04</v>
      </c>
      <c r="F47" s="12">
        <v>13.84</v>
      </c>
      <c r="G47" s="12">
        <v>355.2</v>
      </c>
      <c r="H47" s="22">
        <v>9.23</v>
      </c>
      <c r="I47" s="54" t="s">
        <v>369</v>
      </c>
      <c r="J47" s="78">
        <v>40</v>
      </c>
      <c r="K47" s="49">
        <v>9.23</v>
      </c>
      <c r="L47" s="13"/>
    </row>
    <row r="48" spans="1:12">
      <c r="A48" s="9" t="s">
        <v>389</v>
      </c>
      <c r="B48" s="54" t="s">
        <v>22</v>
      </c>
      <c r="C48" s="79">
        <v>42369</v>
      </c>
      <c r="D48" s="12">
        <v>204.73</v>
      </c>
      <c r="E48" s="12">
        <v>204.73</v>
      </c>
      <c r="F48" s="12">
        <v>7.68</v>
      </c>
      <c r="G48" s="12">
        <v>197.05</v>
      </c>
      <c r="H48" s="22">
        <v>5.12</v>
      </c>
      <c r="I48" s="54" t="s">
        <v>369</v>
      </c>
      <c r="J48" s="78">
        <v>40</v>
      </c>
      <c r="K48" s="49">
        <v>5.12</v>
      </c>
      <c r="L48" s="13"/>
    </row>
    <row r="49" spans="1:12">
      <c r="A49" s="9" t="s">
        <v>390</v>
      </c>
      <c r="B49" s="54" t="s">
        <v>22</v>
      </c>
      <c r="C49" s="79">
        <v>42369</v>
      </c>
      <c r="D49" s="12">
        <v>1985.2</v>
      </c>
      <c r="E49" s="12">
        <v>1985.2</v>
      </c>
      <c r="F49" s="12">
        <v>74.45</v>
      </c>
      <c r="G49" s="12">
        <v>1910.75</v>
      </c>
      <c r="H49" s="22">
        <v>49.63</v>
      </c>
      <c r="I49" s="54" t="s">
        <v>369</v>
      </c>
      <c r="J49" s="78">
        <v>40</v>
      </c>
      <c r="K49" s="49">
        <v>49.63</v>
      </c>
      <c r="L49" s="13"/>
    </row>
    <row r="50" spans="1:12">
      <c r="A50" s="9" t="s">
        <v>390</v>
      </c>
      <c r="B50" s="54" t="s">
        <v>22</v>
      </c>
      <c r="C50" s="79">
        <v>42369</v>
      </c>
      <c r="D50" s="12">
        <v>675.92</v>
      </c>
      <c r="E50" s="12">
        <v>675.92</v>
      </c>
      <c r="F50" s="12">
        <v>25.35</v>
      </c>
      <c r="G50" s="12">
        <v>650.57000000000005</v>
      </c>
      <c r="H50" s="22">
        <v>16.899999999999999</v>
      </c>
      <c r="I50" s="54" t="s">
        <v>369</v>
      </c>
      <c r="J50" s="78">
        <v>40</v>
      </c>
      <c r="K50" s="49">
        <v>16.899999999999999</v>
      </c>
      <c r="L50" s="13"/>
    </row>
    <row r="51" spans="1:12">
      <c r="A51" s="9" t="s">
        <v>391</v>
      </c>
      <c r="B51" s="54" t="s">
        <v>22</v>
      </c>
      <c r="C51" s="79">
        <v>42369</v>
      </c>
      <c r="D51" s="12">
        <v>553.57000000000005</v>
      </c>
      <c r="E51" s="12">
        <v>553.57000000000005</v>
      </c>
      <c r="F51" s="12">
        <v>20.76</v>
      </c>
      <c r="G51" s="12">
        <v>532.80999999999995</v>
      </c>
      <c r="H51" s="22">
        <v>13.84</v>
      </c>
      <c r="I51" s="54" t="s">
        <v>369</v>
      </c>
      <c r="J51" s="78">
        <v>40</v>
      </c>
      <c r="K51" s="49">
        <v>13.84</v>
      </c>
      <c r="L51" s="13"/>
    </row>
    <row r="52" spans="1:12">
      <c r="A52" s="9" t="s">
        <v>391</v>
      </c>
      <c r="B52" s="54" t="s">
        <v>22</v>
      </c>
      <c r="C52" s="79">
        <v>42369</v>
      </c>
      <c r="D52" s="12">
        <v>67.58</v>
      </c>
      <c r="E52" s="12">
        <v>67.58</v>
      </c>
      <c r="F52" s="12">
        <v>2.5299999999999998</v>
      </c>
      <c r="G52" s="12">
        <v>65.05</v>
      </c>
      <c r="H52" s="22">
        <v>1.69</v>
      </c>
      <c r="I52" s="54" t="s">
        <v>369</v>
      </c>
      <c r="J52" s="78">
        <v>40</v>
      </c>
      <c r="K52" s="49">
        <v>1.69</v>
      </c>
      <c r="L52" s="13"/>
    </row>
    <row r="53" spans="1:12">
      <c r="A53" s="9" t="s">
        <v>392</v>
      </c>
      <c r="B53" s="54" t="s">
        <v>22</v>
      </c>
      <c r="C53" s="79">
        <v>42369</v>
      </c>
      <c r="D53" s="12">
        <v>289.5</v>
      </c>
      <c r="E53" s="12">
        <v>289.5</v>
      </c>
      <c r="F53" s="12">
        <v>10.86</v>
      </c>
      <c r="G53" s="12">
        <v>278.64</v>
      </c>
      <c r="H53" s="22">
        <v>7.24</v>
      </c>
      <c r="I53" s="54" t="s">
        <v>369</v>
      </c>
      <c r="J53" s="78">
        <v>40</v>
      </c>
      <c r="K53" s="49">
        <v>7.24</v>
      </c>
      <c r="L53" s="13"/>
    </row>
    <row r="54" spans="1:12">
      <c r="A54" s="9" t="s">
        <v>393</v>
      </c>
      <c r="B54" s="54" t="s">
        <v>22</v>
      </c>
      <c r="C54" s="79">
        <v>42369</v>
      </c>
      <c r="D54" s="12">
        <v>366.66</v>
      </c>
      <c r="E54" s="12">
        <v>366.66</v>
      </c>
      <c r="F54" s="12">
        <v>13.75</v>
      </c>
      <c r="G54" s="12">
        <v>352.91</v>
      </c>
      <c r="H54" s="22">
        <v>9.17</v>
      </c>
      <c r="I54" s="54" t="s">
        <v>369</v>
      </c>
      <c r="J54" s="78">
        <v>40</v>
      </c>
      <c r="K54" s="49">
        <v>9.17</v>
      </c>
      <c r="L54" s="13"/>
    </row>
    <row r="55" spans="1:12">
      <c r="A55" s="9" t="s">
        <v>393</v>
      </c>
      <c r="B55" s="54" t="s">
        <v>22</v>
      </c>
      <c r="C55" s="79">
        <v>42369</v>
      </c>
      <c r="D55" s="12">
        <v>184.53</v>
      </c>
      <c r="E55" s="12">
        <v>184.53</v>
      </c>
      <c r="F55" s="12">
        <v>6.92</v>
      </c>
      <c r="G55" s="12">
        <v>177.61</v>
      </c>
      <c r="H55" s="22">
        <v>4.6100000000000003</v>
      </c>
      <c r="I55" s="54" t="s">
        <v>369</v>
      </c>
      <c r="J55" s="78">
        <v>40</v>
      </c>
      <c r="K55" s="49">
        <v>4.6100000000000003</v>
      </c>
      <c r="L55" s="13"/>
    </row>
    <row r="56" spans="1:12">
      <c r="A56" s="9" t="s">
        <v>394</v>
      </c>
      <c r="B56" s="54" t="s">
        <v>22</v>
      </c>
      <c r="C56" s="79">
        <v>42369</v>
      </c>
      <c r="D56" s="12">
        <v>202.75</v>
      </c>
      <c r="E56" s="12">
        <v>202.75</v>
      </c>
      <c r="F56" s="12">
        <v>7.6</v>
      </c>
      <c r="G56" s="12">
        <v>195.15</v>
      </c>
      <c r="H56" s="22">
        <v>5.07</v>
      </c>
      <c r="I56" s="54" t="s">
        <v>369</v>
      </c>
      <c r="J56" s="78">
        <v>40</v>
      </c>
      <c r="K56" s="49">
        <v>5.07</v>
      </c>
      <c r="L56" s="13"/>
    </row>
    <row r="57" spans="1:12">
      <c r="A57" s="9" t="s">
        <v>395</v>
      </c>
      <c r="B57" s="54" t="s">
        <v>22</v>
      </c>
      <c r="C57" s="79">
        <v>42369</v>
      </c>
      <c r="D57" s="12">
        <v>369.04</v>
      </c>
      <c r="E57" s="12">
        <v>369.04</v>
      </c>
      <c r="F57" s="12">
        <v>13.84</v>
      </c>
      <c r="G57" s="12">
        <v>355.2</v>
      </c>
      <c r="H57" s="22">
        <v>9.23</v>
      </c>
      <c r="I57" s="54" t="s">
        <v>369</v>
      </c>
      <c r="J57" s="78">
        <v>40</v>
      </c>
      <c r="K57" s="49">
        <v>9.23</v>
      </c>
      <c r="L57" s="13"/>
    </row>
    <row r="58" spans="1:12">
      <c r="A58" s="9" t="s">
        <v>396</v>
      </c>
      <c r="B58" s="54" t="s">
        <v>22</v>
      </c>
      <c r="C58" s="79">
        <v>42369</v>
      </c>
      <c r="D58" s="12">
        <v>314.41000000000003</v>
      </c>
      <c r="E58" s="12">
        <v>314.41000000000003</v>
      </c>
      <c r="F58" s="12">
        <v>11.79</v>
      </c>
      <c r="G58" s="12">
        <v>302.62</v>
      </c>
      <c r="H58" s="22">
        <v>7.86</v>
      </c>
      <c r="I58" s="54" t="s">
        <v>369</v>
      </c>
      <c r="J58" s="78">
        <v>40</v>
      </c>
      <c r="K58" s="49">
        <v>7.86</v>
      </c>
      <c r="L58" s="13"/>
    </row>
    <row r="59" spans="1:12">
      <c r="A59" s="9" t="s">
        <v>397</v>
      </c>
      <c r="B59" s="54" t="s">
        <v>22</v>
      </c>
      <c r="C59" s="79">
        <v>42369</v>
      </c>
      <c r="D59" s="12">
        <v>5263.07</v>
      </c>
      <c r="E59" s="12">
        <v>5263.07</v>
      </c>
      <c r="F59" s="12">
        <v>197.37</v>
      </c>
      <c r="G59" s="12">
        <v>5065.7</v>
      </c>
      <c r="H59" s="22">
        <v>131.58000000000001</v>
      </c>
      <c r="I59" s="54" t="s">
        <v>369</v>
      </c>
      <c r="J59" s="78">
        <v>40</v>
      </c>
      <c r="K59" s="49">
        <v>131.58000000000001</v>
      </c>
      <c r="L59" s="13"/>
    </row>
    <row r="60" spans="1:12">
      <c r="A60" s="111" t="s">
        <v>57</v>
      </c>
      <c r="B60" s="108" t="s">
        <v>22</v>
      </c>
      <c r="C60" s="109">
        <v>42369</v>
      </c>
      <c r="D60" s="106">
        <v>1955.96</v>
      </c>
      <c r="E60" s="106">
        <v>1955.96</v>
      </c>
      <c r="F60" s="106">
        <v>73.349999999999994</v>
      </c>
      <c r="G60" s="106">
        <v>1882.61</v>
      </c>
      <c r="H60" s="114">
        <v>48.9</v>
      </c>
      <c r="I60" s="108" t="s">
        <v>369</v>
      </c>
      <c r="J60" s="110">
        <v>40</v>
      </c>
      <c r="K60" s="116">
        <v>48.9</v>
      </c>
      <c r="L60" s="112"/>
    </row>
    <row r="61" spans="1:12">
      <c r="A61" s="9" t="s">
        <v>398</v>
      </c>
      <c r="B61" s="54" t="s">
        <v>22</v>
      </c>
      <c r="C61" s="79">
        <v>41639</v>
      </c>
      <c r="D61" s="12">
        <v>26118.03</v>
      </c>
      <c r="E61" s="12">
        <v>26118.03</v>
      </c>
      <c r="F61" s="12">
        <v>4308.18</v>
      </c>
      <c r="G61" s="12">
        <v>21809.85</v>
      </c>
      <c r="H61" s="22">
        <v>857.22</v>
      </c>
      <c r="I61" s="54" t="s">
        <v>399</v>
      </c>
      <c r="J61" s="78">
        <v>40</v>
      </c>
      <c r="K61" s="49">
        <v>857.22</v>
      </c>
      <c r="L61" s="13"/>
    </row>
    <row r="62" spans="1:12">
      <c r="A62" s="9" t="s">
        <v>400</v>
      </c>
      <c r="B62" s="54" t="s">
        <v>22</v>
      </c>
      <c r="C62" s="79">
        <v>41639</v>
      </c>
      <c r="D62" s="12">
        <v>90752.12</v>
      </c>
      <c r="E62" s="12">
        <v>90752.12</v>
      </c>
      <c r="F62" s="12">
        <v>14492.06</v>
      </c>
      <c r="G62" s="12">
        <v>76260.06</v>
      </c>
      <c r="H62" s="22">
        <v>2884.28</v>
      </c>
      <c r="I62" s="54" t="s">
        <v>399</v>
      </c>
      <c r="J62" s="78">
        <v>40</v>
      </c>
      <c r="K62" s="49">
        <v>2884.28</v>
      </c>
      <c r="L62" s="13"/>
    </row>
    <row r="63" spans="1:12">
      <c r="A63" s="9" t="s">
        <v>401</v>
      </c>
      <c r="B63" s="54" t="s">
        <v>22</v>
      </c>
      <c r="C63" s="79">
        <v>41639</v>
      </c>
      <c r="D63" s="12">
        <v>192257.93</v>
      </c>
      <c r="E63" s="12">
        <v>192257.93</v>
      </c>
      <c r="F63" s="12">
        <v>29750.66</v>
      </c>
      <c r="G63" s="12">
        <v>162507.26999999999</v>
      </c>
      <c r="H63" s="22">
        <v>5922.3</v>
      </c>
      <c r="I63" s="54" t="s">
        <v>399</v>
      </c>
      <c r="J63" s="78">
        <v>40</v>
      </c>
      <c r="K63" s="49">
        <v>5922.3</v>
      </c>
      <c r="L63" s="13"/>
    </row>
    <row r="64" spans="1:12">
      <c r="A64" s="9" t="s">
        <v>402</v>
      </c>
      <c r="B64" s="54" t="s">
        <v>22</v>
      </c>
      <c r="C64" s="79">
        <v>41639</v>
      </c>
      <c r="D64" s="12">
        <v>348198.78</v>
      </c>
      <c r="E64" s="12">
        <v>348198.78</v>
      </c>
      <c r="F64" s="12">
        <v>52265.78</v>
      </c>
      <c r="G64" s="12">
        <v>295933</v>
      </c>
      <c r="H64" s="22">
        <v>10406.56</v>
      </c>
      <c r="I64" s="54" t="s">
        <v>399</v>
      </c>
      <c r="J64" s="78">
        <v>40</v>
      </c>
      <c r="K64" s="49">
        <v>10406.56</v>
      </c>
      <c r="L64" s="13"/>
    </row>
    <row r="65" spans="1:12">
      <c r="A65" s="9" t="s">
        <v>403</v>
      </c>
      <c r="B65" s="54" t="s">
        <v>22</v>
      </c>
      <c r="C65" s="79">
        <v>41639</v>
      </c>
      <c r="D65" s="12">
        <v>425915.62</v>
      </c>
      <c r="E65" s="12">
        <v>425915.62</v>
      </c>
      <c r="F65" s="12">
        <v>62069.99</v>
      </c>
      <c r="G65" s="12">
        <v>363845.63</v>
      </c>
      <c r="H65" s="22">
        <v>12361.23</v>
      </c>
      <c r="I65" s="54" t="s">
        <v>399</v>
      </c>
      <c r="J65" s="78">
        <v>40</v>
      </c>
      <c r="K65" s="49">
        <v>12361.23</v>
      </c>
      <c r="L65" s="13"/>
    </row>
    <row r="66" spans="1:12">
      <c r="A66" s="9" t="s">
        <v>404</v>
      </c>
      <c r="B66" s="54" t="s">
        <v>22</v>
      </c>
      <c r="C66" s="79">
        <v>41639</v>
      </c>
      <c r="D66" s="12">
        <v>286737.38</v>
      </c>
      <c r="E66" s="12">
        <v>286737.38</v>
      </c>
      <c r="F66" s="12">
        <v>40604.879999999997</v>
      </c>
      <c r="G66" s="12">
        <v>246132.5</v>
      </c>
      <c r="H66" s="22">
        <v>8088.03</v>
      </c>
      <c r="I66" s="54" t="s">
        <v>399</v>
      </c>
      <c r="J66" s="78">
        <v>40</v>
      </c>
      <c r="K66" s="49">
        <v>8088.03</v>
      </c>
      <c r="L66" s="13"/>
    </row>
    <row r="67" spans="1:12">
      <c r="A67" s="9" t="s">
        <v>405</v>
      </c>
      <c r="B67" s="54" t="s">
        <v>22</v>
      </c>
      <c r="C67" s="79">
        <v>41639</v>
      </c>
      <c r="D67" s="12">
        <v>367952.93</v>
      </c>
      <c r="E67" s="12">
        <v>367952.93</v>
      </c>
      <c r="F67" s="12">
        <v>50669.78</v>
      </c>
      <c r="G67" s="12">
        <v>317283.15000000002</v>
      </c>
      <c r="H67" s="22">
        <v>10094.370000000001</v>
      </c>
      <c r="I67" s="54" t="s">
        <v>399</v>
      </c>
      <c r="J67" s="78">
        <v>40</v>
      </c>
      <c r="K67" s="49">
        <v>10094.370000000001</v>
      </c>
      <c r="L67" s="13"/>
    </row>
    <row r="68" spans="1:12">
      <c r="A68" s="9" t="s">
        <v>406</v>
      </c>
      <c r="B68" s="54" t="s">
        <v>22</v>
      </c>
      <c r="C68" s="79">
        <v>41639</v>
      </c>
      <c r="D68" s="12">
        <v>101829.75999999999</v>
      </c>
      <c r="E68" s="12">
        <v>101829.75999999999</v>
      </c>
      <c r="F68" s="12">
        <v>13647.2</v>
      </c>
      <c r="G68" s="12">
        <v>88182.56</v>
      </c>
      <c r="H68" s="22">
        <v>2719.25</v>
      </c>
      <c r="I68" s="54" t="s">
        <v>399</v>
      </c>
      <c r="J68" s="78">
        <v>40</v>
      </c>
      <c r="K68" s="49">
        <v>2719.25</v>
      </c>
      <c r="L68" s="13"/>
    </row>
    <row r="69" spans="1:12">
      <c r="A69" s="9" t="s">
        <v>407</v>
      </c>
      <c r="B69" s="54" t="s">
        <v>22</v>
      </c>
      <c r="C69" s="79">
        <v>41639</v>
      </c>
      <c r="D69" s="12">
        <v>177323.51</v>
      </c>
      <c r="E69" s="12">
        <v>177323.51</v>
      </c>
      <c r="F69" s="12">
        <v>23145.119999999999</v>
      </c>
      <c r="G69" s="12">
        <v>154178.39000000001</v>
      </c>
      <c r="H69" s="22">
        <v>4612.5</v>
      </c>
      <c r="I69" s="54" t="s">
        <v>399</v>
      </c>
      <c r="J69" s="78">
        <v>40</v>
      </c>
      <c r="K69" s="49">
        <v>4612.5</v>
      </c>
      <c r="L69" s="13"/>
    </row>
    <row r="70" spans="1:12">
      <c r="A70" s="9" t="s">
        <v>408</v>
      </c>
      <c r="B70" s="54" t="s">
        <v>22</v>
      </c>
      <c r="C70" s="79">
        <v>41639</v>
      </c>
      <c r="D70" s="12">
        <v>129194.8</v>
      </c>
      <c r="E70" s="12">
        <v>129194.8</v>
      </c>
      <c r="F70" s="12">
        <v>18352.43</v>
      </c>
      <c r="G70" s="12">
        <v>110842.37</v>
      </c>
      <c r="H70" s="22">
        <v>3219.96</v>
      </c>
      <c r="I70" s="54" t="s">
        <v>399</v>
      </c>
      <c r="J70" s="78">
        <v>40</v>
      </c>
      <c r="K70" s="49">
        <v>3219.96</v>
      </c>
      <c r="L70" s="13"/>
    </row>
    <row r="71" spans="1:12">
      <c r="A71" s="9" t="s">
        <v>409</v>
      </c>
      <c r="B71" s="54" t="s">
        <v>22</v>
      </c>
      <c r="C71" s="79">
        <v>41639</v>
      </c>
      <c r="D71" s="12">
        <v>329436.21000000002</v>
      </c>
      <c r="E71" s="12">
        <v>329436.21000000002</v>
      </c>
      <c r="F71" s="12">
        <v>36692.089999999997</v>
      </c>
      <c r="G71" s="12">
        <v>292744.12</v>
      </c>
      <c r="H71" s="22">
        <v>8264.1200000000008</v>
      </c>
      <c r="I71" s="54" t="s">
        <v>399</v>
      </c>
      <c r="J71" s="78">
        <v>40</v>
      </c>
      <c r="K71" s="49">
        <v>8264.1200000000008</v>
      </c>
      <c r="L71" s="13"/>
    </row>
    <row r="72" spans="1:12">
      <c r="A72" s="9" t="s">
        <v>410</v>
      </c>
      <c r="B72" s="54" t="s">
        <v>22</v>
      </c>
      <c r="C72" s="79">
        <v>41639</v>
      </c>
      <c r="D72" s="12">
        <v>418689.98</v>
      </c>
      <c r="E72" s="12">
        <v>418689.98</v>
      </c>
      <c r="F72" s="12">
        <v>40030.89</v>
      </c>
      <c r="G72" s="12">
        <v>378659.09</v>
      </c>
      <c r="H72" s="22">
        <v>10396.790000000001</v>
      </c>
      <c r="I72" s="54" t="s">
        <v>399</v>
      </c>
      <c r="J72" s="78">
        <v>40</v>
      </c>
      <c r="K72" s="49">
        <v>10396.790000000001</v>
      </c>
      <c r="L72" s="13"/>
    </row>
    <row r="73" spans="1:12">
      <c r="A73" s="9" t="s">
        <v>411</v>
      </c>
      <c r="B73" s="54" t="s">
        <v>22</v>
      </c>
      <c r="C73" s="79">
        <v>42004</v>
      </c>
      <c r="D73" s="12">
        <v>357272.75</v>
      </c>
      <c r="E73" s="12">
        <v>357272.75</v>
      </c>
      <c r="F73" s="12">
        <v>22375.4</v>
      </c>
      <c r="G73" s="12">
        <v>334897.34999999998</v>
      </c>
      <c r="H73" s="22">
        <v>8950.16</v>
      </c>
      <c r="I73" s="54" t="s">
        <v>399</v>
      </c>
      <c r="J73" s="78">
        <v>40</v>
      </c>
      <c r="K73" s="49">
        <v>8950.16</v>
      </c>
      <c r="L73" s="13"/>
    </row>
    <row r="74" spans="1:12">
      <c r="A74" s="111" t="s">
        <v>412</v>
      </c>
      <c r="B74" s="108" t="s">
        <v>22</v>
      </c>
      <c r="C74" s="109">
        <v>42004</v>
      </c>
      <c r="D74" s="106">
        <v>51635.56</v>
      </c>
      <c r="E74" s="106">
        <v>51635.56</v>
      </c>
      <c r="F74" s="106">
        <v>3233.85</v>
      </c>
      <c r="G74" s="106">
        <v>48401.71</v>
      </c>
      <c r="H74" s="114">
        <v>1293.54</v>
      </c>
      <c r="I74" s="108" t="s">
        <v>399</v>
      </c>
      <c r="J74" s="110">
        <v>40</v>
      </c>
      <c r="K74" s="116">
        <v>1293.54</v>
      </c>
      <c r="L74" s="112"/>
    </row>
    <row r="75" spans="1:12">
      <c r="A75" s="9" t="s">
        <v>413</v>
      </c>
      <c r="B75" s="54" t="s">
        <v>22</v>
      </c>
      <c r="C75" s="79">
        <v>41639</v>
      </c>
      <c r="D75" s="12">
        <v>11.74</v>
      </c>
      <c r="E75" s="12">
        <v>11.74</v>
      </c>
      <c r="F75" s="12">
        <v>2.88</v>
      </c>
      <c r="G75" s="12">
        <v>8.86</v>
      </c>
      <c r="H75" s="22">
        <v>0.56999999999999995</v>
      </c>
      <c r="I75" s="54" t="s">
        <v>414</v>
      </c>
      <c r="J75" s="78">
        <v>50</v>
      </c>
      <c r="K75" s="49">
        <v>0.56999999999999995</v>
      </c>
      <c r="L75" s="13"/>
    </row>
    <row r="76" spans="1:12">
      <c r="A76" s="9" t="s">
        <v>415</v>
      </c>
      <c r="B76" s="54" t="s">
        <v>22</v>
      </c>
      <c r="C76" s="79">
        <v>41639</v>
      </c>
      <c r="D76" s="12">
        <v>30.14</v>
      </c>
      <c r="E76" s="12">
        <v>30.14</v>
      </c>
      <c r="F76" s="12">
        <v>7.07</v>
      </c>
      <c r="G76" s="12">
        <v>23.07</v>
      </c>
      <c r="H76" s="22">
        <v>1.4</v>
      </c>
      <c r="I76" s="54" t="s">
        <v>414</v>
      </c>
      <c r="J76" s="78">
        <v>50</v>
      </c>
      <c r="K76" s="49">
        <v>1.4</v>
      </c>
      <c r="L76" s="13"/>
    </row>
    <row r="77" spans="1:12">
      <c r="A77" s="9" t="s">
        <v>416</v>
      </c>
      <c r="B77" s="54" t="s">
        <v>22</v>
      </c>
      <c r="C77" s="79">
        <v>41639</v>
      </c>
      <c r="D77" s="12">
        <v>103.22</v>
      </c>
      <c r="E77" s="12">
        <v>103.22</v>
      </c>
      <c r="F77" s="12">
        <v>65.22</v>
      </c>
      <c r="G77" s="12">
        <v>38</v>
      </c>
      <c r="H77" s="22">
        <v>2.1800000000000002</v>
      </c>
      <c r="I77" s="54" t="s">
        <v>414</v>
      </c>
      <c r="J77" s="78">
        <v>50</v>
      </c>
      <c r="K77" s="49">
        <v>2.1800000000000002</v>
      </c>
      <c r="L77" s="13"/>
    </row>
    <row r="78" spans="1:12">
      <c r="A78" s="9" t="s">
        <v>417</v>
      </c>
      <c r="B78" s="54" t="s">
        <v>22</v>
      </c>
      <c r="C78" s="79">
        <v>41639</v>
      </c>
      <c r="D78" s="12">
        <v>658.34</v>
      </c>
      <c r="E78" s="12">
        <v>658.34</v>
      </c>
      <c r="F78" s="12">
        <v>139.55000000000001</v>
      </c>
      <c r="G78" s="12">
        <v>518.79</v>
      </c>
      <c r="H78" s="22">
        <v>28.11</v>
      </c>
      <c r="I78" s="54" t="s">
        <v>414</v>
      </c>
      <c r="J78" s="78">
        <v>50</v>
      </c>
      <c r="K78" s="49">
        <v>28.11</v>
      </c>
      <c r="L78" s="13"/>
    </row>
    <row r="79" spans="1:12">
      <c r="A79" s="9" t="s">
        <v>418</v>
      </c>
      <c r="B79" s="54" t="s">
        <v>22</v>
      </c>
      <c r="C79" s="79">
        <v>41639</v>
      </c>
      <c r="D79" s="12">
        <v>89.31</v>
      </c>
      <c r="E79" s="12">
        <v>89.31</v>
      </c>
      <c r="F79" s="12">
        <v>18.37</v>
      </c>
      <c r="G79" s="12">
        <v>70.94</v>
      </c>
      <c r="H79" s="22">
        <v>3.65</v>
      </c>
      <c r="I79" s="54" t="s">
        <v>414</v>
      </c>
      <c r="J79" s="78">
        <v>50</v>
      </c>
      <c r="K79" s="49">
        <v>3.65</v>
      </c>
      <c r="L79" s="13"/>
    </row>
    <row r="80" spans="1:12">
      <c r="A80" s="9" t="s">
        <v>419</v>
      </c>
      <c r="B80" s="54" t="s">
        <v>22</v>
      </c>
      <c r="C80" s="79">
        <v>41639</v>
      </c>
      <c r="D80" s="12">
        <v>142.26</v>
      </c>
      <c r="E80" s="12">
        <v>142.26</v>
      </c>
      <c r="F80" s="12">
        <v>28.1</v>
      </c>
      <c r="G80" s="12">
        <v>114.16</v>
      </c>
      <c r="H80" s="22">
        <v>5.58</v>
      </c>
      <c r="I80" s="54" t="s">
        <v>414</v>
      </c>
      <c r="J80" s="78">
        <v>50</v>
      </c>
      <c r="K80" s="49">
        <v>5.58</v>
      </c>
      <c r="L80" s="13"/>
    </row>
    <row r="81" spans="1:12">
      <c r="A81" s="9" t="s">
        <v>420</v>
      </c>
      <c r="B81" s="54" t="s">
        <v>22</v>
      </c>
      <c r="C81" s="79">
        <v>41639</v>
      </c>
      <c r="D81" s="12">
        <v>88.7</v>
      </c>
      <c r="E81" s="12">
        <v>88.7</v>
      </c>
      <c r="F81" s="12">
        <v>16.850000000000001</v>
      </c>
      <c r="G81" s="12">
        <v>71.849999999999994</v>
      </c>
      <c r="H81" s="22">
        <v>3.35</v>
      </c>
      <c r="I81" s="54" t="s">
        <v>414</v>
      </c>
      <c r="J81" s="78">
        <v>50</v>
      </c>
      <c r="K81" s="49">
        <v>3.35</v>
      </c>
      <c r="L81" s="13"/>
    </row>
    <row r="82" spans="1:12">
      <c r="A82" s="9" t="s">
        <v>421</v>
      </c>
      <c r="B82" s="54" t="s">
        <v>22</v>
      </c>
      <c r="C82" s="79">
        <v>41639</v>
      </c>
      <c r="D82" s="12">
        <v>138.6</v>
      </c>
      <c r="E82" s="12">
        <v>138.6</v>
      </c>
      <c r="F82" s="12">
        <v>25.37</v>
      </c>
      <c r="G82" s="12">
        <v>113.23</v>
      </c>
      <c r="H82" s="22">
        <v>5.04</v>
      </c>
      <c r="I82" s="54" t="s">
        <v>414</v>
      </c>
      <c r="J82" s="78">
        <v>50</v>
      </c>
      <c r="K82" s="49">
        <v>5.04</v>
      </c>
      <c r="L82" s="13"/>
    </row>
    <row r="83" spans="1:12">
      <c r="A83" s="9" t="s">
        <v>422</v>
      </c>
      <c r="B83" s="54" t="s">
        <v>22</v>
      </c>
      <c r="C83" s="79">
        <v>41639</v>
      </c>
      <c r="D83" s="12">
        <v>116.68</v>
      </c>
      <c r="E83" s="12">
        <v>116.68</v>
      </c>
      <c r="F83" s="12">
        <v>20.61</v>
      </c>
      <c r="G83" s="12">
        <v>96.07</v>
      </c>
      <c r="H83" s="22">
        <v>4.0999999999999996</v>
      </c>
      <c r="I83" s="54" t="s">
        <v>414</v>
      </c>
      <c r="J83" s="78">
        <v>50</v>
      </c>
      <c r="K83" s="49">
        <v>4.0999999999999996</v>
      </c>
      <c r="L83" s="13"/>
    </row>
    <row r="84" spans="1:12">
      <c r="A84" s="9" t="s">
        <v>423</v>
      </c>
      <c r="B84" s="54" t="s">
        <v>22</v>
      </c>
      <c r="C84" s="79">
        <v>41639</v>
      </c>
      <c r="D84" s="12">
        <v>1237.44</v>
      </c>
      <c r="E84" s="12">
        <v>1237.44</v>
      </c>
      <c r="F84" s="12">
        <v>1237.44</v>
      </c>
      <c r="G84" s="12">
        <v>0</v>
      </c>
      <c r="H84" s="22">
        <v>0</v>
      </c>
      <c r="I84" s="54" t="s">
        <v>414</v>
      </c>
      <c r="J84" s="78">
        <v>50</v>
      </c>
      <c r="K84" s="49">
        <v>0</v>
      </c>
      <c r="L84" s="13"/>
    </row>
    <row r="85" spans="1:12" ht="12.75" thickBot="1">
      <c r="A85" s="9" t="s">
        <v>424</v>
      </c>
      <c r="B85" s="54" t="s">
        <v>22</v>
      </c>
      <c r="C85" s="79">
        <v>41639</v>
      </c>
      <c r="D85" s="12">
        <v>120.85</v>
      </c>
      <c r="E85" s="12">
        <v>120.85</v>
      </c>
      <c r="F85" s="12">
        <v>13.85</v>
      </c>
      <c r="G85" s="12">
        <v>107</v>
      </c>
      <c r="H85" s="22">
        <v>4.05</v>
      </c>
      <c r="I85" s="54" t="s">
        <v>414</v>
      </c>
      <c r="J85" s="78">
        <v>50</v>
      </c>
      <c r="K85" s="49">
        <v>4.05</v>
      </c>
      <c r="L85" s="13"/>
    </row>
    <row r="86" spans="1:12" ht="27" customHeight="1">
      <c r="A86" s="214" t="s">
        <v>23</v>
      </c>
      <c r="B86" s="215"/>
      <c r="C86" s="215"/>
      <c r="D86" s="215"/>
      <c r="E86" s="30"/>
      <c r="F86" s="30"/>
      <c r="G86" s="30"/>
      <c r="H86" s="31">
        <f>SUM(H5:H85)</f>
        <v>282216.58999999991</v>
      </c>
      <c r="I86" s="32" t="s">
        <v>24</v>
      </c>
      <c r="J86" s="52"/>
      <c r="K86" s="73"/>
      <c r="L86" s="17"/>
    </row>
    <row r="87" spans="1:12" ht="31.5" customHeight="1">
      <c r="A87" s="216" t="s">
        <v>30</v>
      </c>
      <c r="B87" s="217"/>
      <c r="C87" s="217"/>
      <c r="D87" s="217"/>
      <c r="E87" s="35"/>
      <c r="F87" s="35"/>
      <c r="G87" s="35"/>
      <c r="H87" s="36"/>
      <c r="I87" s="34"/>
      <c r="J87" s="53"/>
      <c r="K87" s="75">
        <f>SUM(K5:K85)</f>
        <v>282216.58999999991</v>
      </c>
      <c r="L87" s="19" t="s">
        <v>25</v>
      </c>
    </row>
    <row r="88" spans="1:12" ht="16.5">
      <c r="A88" s="48" t="s">
        <v>28</v>
      </c>
      <c r="B88" s="10"/>
      <c r="C88" s="11"/>
      <c r="D88" s="12"/>
      <c r="E88" s="12"/>
      <c r="F88" s="12"/>
      <c r="G88" s="12"/>
      <c r="H88" s="81"/>
      <c r="I88" s="10"/>
      <c r="J88" s="54"/>
      <c r="K88" s="74"/>
      <c r="L88" s="13"/>
    </row>
    <row r="89" spans="1:12" ht="29.25" customHeight="1">
      <c r="A89" s="234" t="s">
        <v>425</v>
      </c>
      <c r="B89" s="235"/>
      <c r="C89" s="235"/>
      <c r="D89" s="235"/>
      <c r="E89" s="107">
        <v>138898.830544</v>
      </c>
      <c r="F89" s="133" t="s">
        <v>564</v>
      </c>
      <c r="G89" s="12"/>
      <c r="H89" s="81"/>
      <c r="I89" s="10"/>
      <c r="J89" s="54">
        <v>40</v>
      </c>
      <c r="K89" s="113">
        <f>(E89/J89)/2</f>
        <v>1736.2353817999999</v>
      </c>
      <c r="L89" s="19" t="s">
        <v>33</v>
      </c>
    </row>
    <row r="90" spans="1:12" ht="28.5" customHeight="1" thickBot="1">
      <c r="A90" s="218" t="s">
        <v>426</v>
      </c>
      <c r="B90" s="219"/>
      <c r="C90" s="219"/>
      <c r="D90" s="219"/>
      <c r="E90" s="80">
        <v>142279.70075600001</v>
      </c>
      <c r="F90" s="132" t="s">
        <v>564</v>
      </c>
      <c r="G90" s="38"/>
      <c r="H90" s="82"/>
      <c r="I90" s="14"/>
      <c r="J90" s="57">
        <v>40</v>
      </c>
      <c r="K90" s="26">
        <f>(E90/J90)/2</f>
        <v>1778.49625945</v>
      </c>
      <c r="L90" s="39" t="s">
        <v>33</v>
      </c>
    </row>
    <row r="91" spans="1:12" ht="26.25" customHeight="1" thickBot="1">
      <c r="A91" s="29" t="s">
        <v>31</v>
      </c>
      <c r="B91" s="14"/>
      <c r="C91" s="15"/>
      <c r="D91" s="16"/>
      <c r="E91" s="16"/>
      <c r="F91" s="16"/>
      <c r="G91" s="16"/>
      <c r="H91" s="83">
        <f>SUM(H86:H90)</f>
        <v>282216.58999999991</v>
      </c>
      <c r="I91" s="14"/>
      <c r="J91" s="55"/>
      <c r="K91" s="84">
        <f>SUM(K86:K90)</f>
        <v>285731.32164124987</v>
      </c>
      <c r="L91" s="131" t="s">
        <v>565</v>
      </c>
    </row>
    <row r="92" spans="1:12">
      <c r="A92" t="s">
        <v>26</v>
      </c>
      <c r="J92" s="50"/>
    </row>
    <row r="93" spans="1:12">
      <c r="A93" t="s">
        <v>27</v>
      </c>
      <c r="J93" s="50"/>
    </row>
    <row r="94" spans="1:12">
      <c r="J94" s="50"/>
    </row>
    <row r="95" spans="1:12" ht="37.5" customHeight="1">
      <c r="A95" s="220" t="s">
        <v>116</v>
      </c>
      <c r="B95" s="220"/>
      <c r="C95" s="220"/>
      <c r="D95" s="220"/>
      <c r="E95" s="220"/>
      <c r="F95" s="220"/>
      <c r="G95" s="220"/>
      <c r="H95" s="220"/>
      <c r="I95" s="220"/>
      <c r="J95" s="220"/>
      <c r="K95" s="220"/>
    </row>
    <row r="96" spans="1:12">
      <c r="C96" s="100"/>
      <c r="D96" s="40"/>
      <c r="E96" s="40"/>
      <c r="F96" s="40"/>
      <c r="G96" s="40"/>
      <c r="H96" s="40"/>
      <c r="J96" s="104"/>
      <c r="K96" s="105"/>
    </row>
    <row r="97" spans="1:12">
      <c r="C97" s="100"/>
      <c r="D97" s="40"/>
      <c r="E97" s="40"/>
      <c r="F97" s="40"/>
      <c r="G97" s="40"/>
      <c r="H97" s="40"/>
      <c r="J97" s="104"/>
      <c r="K97" s="105"/>
    </row>
    <row r="110" spans="1:12" s="18" customFormat="1" ht="25.5" customHeight="1">
      <c r="A110"/>
      <c r="B110"/>
      <c r="C110"/>
      <c r="D110"/>
      <c r="E110"/>
      <c r="F110"/>
      <c r="G110"/>
      <c r="H110"/>
      <c r="I110"/>
      <c r="J110"/>
      <c r="K110"/>
      <c r="L110"/>
    </row>
    <row r="111" spans="1:12" ht="26.25" customHeight="1"/>
    <row r="113" ht="25.5" customHeight="1"/>
    <row r="114" ht="25.5" customHeight="1"/>
    <row r="115" ht="24.75" customHeight="1"/>
    <row r="116" ht="24.75" customHeight="1"/>
    <row r="120" ht="33" customHeight="1"/>
  </sheetData>
  <mergeCells count="15">
    <mergeCell ref="A1:L1"/>
    <mergeCell ref="A2:A3"/>
    <mergeCell ref="B2:B3"/>
    <mergeCell ref="C2:C3"/>
    <mergeCell ref="D2:D3"/>
    <mergeCell ref="E2:E3"/>
    <mergeCell ref="F2:F3"/>
    <mergeCell ref="G2:G3"/>
    <mergeCell ref="I2:I3"/>
    <mergeCell ref="J2:J3"/>
    <mergeCell ref="A86:D86"/>
    <mergeCell ref="A87:D87"/>
    <mergeCell ref="A89:D89"/>
    <mergeCell ref="A90:D90"/>
    <mergeCell ref="A95:K95"/>
  </mergeCells>
  <pageMargins left="0.11811023622047245" right="0.11811023622047245" top="0.35433070866141736" bottom="0.35433070866141736" header="0.11811023622047245" footer="0.11811023622047245"/>
  <pageSetup scale="98" fitToHeight="4" orientation="landscape" verticalDpi="0" r:id="rId1"/>
  <ignoredErrors>
    <ignoredError sqref="A4:K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332"/>
  <sheetViews>
    <sheetView showGridLines="0" topLeftCell="A277" workbookViewId="0">
      <selection activeCell="C15" sqref="C15"/>
    </sheetView>
  </sheetViews>
  <sheetFormatPr defaultRowHeight="12"/>
  <cols>
    <col min="1" max="1" width="40.83203125" customWidth="1"/>
    <col min="2" max="2" width="8" bestFit="1" customWidth="1"/>
    <col min="3" max="3" width="11.6640625" customWidth="1"/>
    <col min="4" max="4" width="12.83203125" customWidth="1"/>
    <col min="5" max="5" width="13" bestFit="1" customWidth="1"/>
    <col min="6" max="6" width="15.33203125" customWidth="1"/>
    <col min="7" max="7" width="13" customWidth="1"/>
    <col min="8" max="8" width="16.33203125" customWidth="1"/>
    <col min="9" max="9" width="8.1640625" bestFit="1" customWidth="1"/>
    <col min="10" max="10" width="9.1640625" bestFit="1" customWidth="1"/>
    <col min="11" max="11" width="13.83203125" customWidth="1"/>
    <col min="12" max="12" width="4.83203125" bestFit="1" customWidth="1"/>
  </cols>
  <sheetData>
    <row r="1" spans="1:12" ht="17.25" thickBot="1">
      <c r="A1" s="221" t="s">
        <v>486</v>
      </c>
      <c r="B1" s="221"/>
      <c r="C1" s="221"/>
      <c r="D1" s="221"/>
      <c r="E1" s="221"/>
      <c r="F1" s="221"/>
      <c r="G1" s="221"/>
      <c r="H1" s="221"/>
      <c r="I1" s="221"/>
      <c r="J1" s="221"/>
      <c r="K1" s="221"/>
      <c r="L1" s="221"/>
    </row>
    <row r="2" spans="1:12" ht="36">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97" t="s">
        <v>18</v>
      </c>
      <c r="I4" s="5" t="s">
        <v>19</v>
      </c>
      <c r="J4" s="5" t="s">
        <v>20</v>
      </c>
      <c r="K4" s="24" t="s">
        <v>21</v>
      </c>
      <c r="L4" s="7"/>
    </row>
    <row r="5" spans="1:12">
      <c r="A5" s="121" t="s">
        <v>427</v>
      </c>
      <c r="B5" s="122" t="s">
        <v>22</v>
      </c>
      <c r="C5" s="123">
        <v>41639</v>
      </c>
      <c r="D5" s="124">
        <v>408562.78</v>
      </c>
      <c r="E5" s="124">
        <v>408562.78</v>
      </c>
      <c r="F5" s="124">
        <v>132722.84</v>
      </c>
      <c r="G5" s="124">
        <v>275839.94</v>
      </c>
      <c r="H5" s="101">
        <v>7573.7</v>
      </c>
      <c r="I5" s="122" t="s">
        <v>428</v>
      </c>
      <c r="J5" s="125">
        <v>40</v>
      </c>
      <c r="K5" s="115">
        <v>7573.7</v>
      </c>
      <c r="L5" s="13"/>
    </row>
    <row r="6" spans="1:12">
      <c r="A6" s="9" t="s">
        <v>72</v>
      </c>
      <c r="B6" s="54" t="s">
        <v>22</v>
      </c>
      <c r="C6" s="79">
        <v>42004</v>
      </c>
      <c r="D6" s="12">
        <v>29085.7</v>
      </c>
      <c r="E6" s="12">
        <v>29085.7</v>
      </c>
      <c r="F6" s="12">
        <v>1817.85</v>
      </c>
      <c r="G6" s="12">
        <v>27267.85</v>
      </c>
      <c r="H6" s="22">
        <v>727.14</v>
      </c>
      <c r="I6" s="54" t="s">
        <v>428</v>
      </c>
      <c r="J6" s="78">
        <v>40</v>
      </c>
      <c r="K6" s="49">
        <v>727.14</v>
      </c>
      <c r="L6" s="13"/>
    </row>
    <row r="7" spans="1:12">
      <c r="A7" s="9" t="s">
        <v>72</v>
      </c>
      <c r="B7" s="54" t="s">
        <v>22</v>
      </c>
      <c r="C7" s="79">
        <v>42004</v>
      </c>
      <c r="D7" s="12">
        <v>8320.0499999999993</v>
      </c>
      <c r="E7" s="12">
        <v>8320.0499999999993</v>
      </c>
      <c r="F7" s="12">
        <v>520</v>
      </c>
      <c r="G7" s="12">
        <v>7800.05</v>
      </c>
      <c r="H7" s="22">
        <v>208</v>
      </c>
      <c r="I7" s="54" t="s">
        <v>428</v>
      </c>
      <c r="J7" s="78">
        <v>40</v>
      </c>
      <c r="K7" s="49">
        <v>208</v>
      </c>
      <c r="L7" s="13"/>
    </row>
    <row r="8" spans="1:12">
      <c r="A8" s="9" t="s">
        <v>72</v>
      </c>
      <c r="B8" s="54" t="s">
        <v>22</v>
      </c>
      <c r="C8" s="79">
        <v>42004</v>
      </c>
      <c r="D8" s="12">
        <v>8184.65</v>
      </c>
      <c r="E8" s="12">
        <v>8184.65</v>
      </c>
      <c r="F8" s="12">
        <v>511.55</v>
      </c>
      <c r="G8" s="12">
        <v>7673.1</v>
      </c>
      <c r="H8" s="22">
        <v>204.62</v>
      </c>
      <c r="I8" s="54" t="s">
        <v>428</v>
      </c>
      <c r="J8" s="78">
        <v>40</v>
      </c>
      <c r="K8" s="49">
        <v>204.62</v>
      </c>
      <c r="L8" s="13"/>
    </row>
    <row r="9" spans="1:12">
      <c r="A9" s="9" t="s">
        <v>72</v>
      </c>
      <c r="B9" s="54" t="s">
        <v>22</v>
      </c>
      <c r="C9" s="79">
        <v>42004</v>
      </c>
      <c r="D9" s="12">
        <v>6679.73</v>
      </c>
      <c r="E9" s="12">
        <v>6679.73</v>
      </c>
      <c r="F9" s="12">
        <v>417.48</v>
      </c>
      <c r="G9" s="12">
        <v>6262.25</v>
      </c>
      <c r="H9" s="22">
        <v>166.99</v>
      </c>
      <c r="I9" s="54" t="s">
        <v>428</v>
      </c>
      <c r="J9" s="78">
        <v>40</v>
      </c>
      <c r="K9" s="49">
        <v>166.99</v>
      </c>
      <c r="L9" s="13"/>
    </row>
    <row r="10" spans="1:12">
      <c r="A10" s="9" t="s">
        <v>72</v>
      </c>
      <c r="B10" s="54" t="s">
        <v>22</v>
      </c>
      <c r="C10" s="79">
        <v>42004</v>
      </c>
      <c r="D10" s="12">
        <v>25871.17</v>
      </c>
      <c r="E10" s="12">
        <v>25871.17</v>
      </c>
      <c r="F10" s="12">
        <v>1616.95</v>
      </c>
      <c r="G10" s="12">
        <v>24254.22</v>
      </c>
      <c r="H10" s="22">
        <v>646.78</v>
      </c>
      <c r="I10" s="54" t="s">
        <v>428</v>
      </c>
      <c r="J10" s="78">
        <v>40</v>
      </c>
      <c r="K10" s="49">
        <v>646.78</v>
      </c>
      <c r="L10" s="13"/>
    </row>
    <row r="11" spans="1:12">
      <c r="A11" s="9" t="s">
        <v>429</v>
      </c>
      <c r="B11" s="54" t="s">
        <v>22</v>
      </c>
      <c r="C11" s="79">
        <v>42004</v>
      </c>
      <c r="D11" s="12">
        <v>273335.59000000003</v>
      </c>
      <c r="E11" s="12">
        <v>273335.59000000003</v>
      </c>
      <c r="F11" s="12">
        <v>17118.55</v>
      </c>
      <c r="G11" s="12">
        <v>256217.04</v>
      </c>
      <c r="H11" s="22">
        <v>6847.42</v>
      </c>
      <c r="I11" s="54" t="s">
        <v>428</v>
      </c>
      <c r="J11" s="78">
        <v>40</v>
      </c>
      <c r="K11" s="49">
        <v>6847.42</v>
      </c>
      <c r="L11" s="13"/>
    </row>
    <row r="12" spans="1:12">
      <c r="A12" s="9" t="s">
        <v>430</v>
      </c>
      <c r="B12" s="54" t="s">
        <v>22</v>
      </c>
      <c r="C12" s="79">
        <v>42004</v>
      </c>
      <c r="D12" s="12">
        <v>376430.11</v>
      </c>
      <c r="E12" s="12">
        <v>376430.11</v>
      </c>
      <c r="F12" s="12">
        <v>19681.95</v>
      </c>
      <c r="G12" s="12">
        <v>356748.16</v>
      </c>
      <c r="H12" s="22">
        <v>9534.1200000000008</v>
      </c>
      <c r="I12" s="54" t="s">
        <v>428</v>
      </c>
      <c r="J12" s="78">
        <v>40</v>
      </c>
      <c r="K12" s="49">
        <v>9534.1200000000008</v>
      </c>
      <c r="L12" s="13"/>
    </row>
    <row r="13" spans="1:12">
      <c r="A13" s="9" t="s">
        <v>431</v>
      </c>
      <c r="B13" s="54" t="s">
        <v>22</v>
      </c>
      <c r="C13" s="79">
        <v>42369</v>
      </c>
      <c r="D13" s="12">
        <v>2049.69</v>
      </c>
      <c r="E13" s="12">
        <v>2049.69</v>
      </c>
      <c r="F13" s="12">
        <v>76.86</v>
      </c>
      <c r="G13" s="12">
        <v>1972.83</v>
      </c>
      <c r="H13" s="22">
        <v>51.24</v>
      </c>
      <c r="I13" s="54" t="s">
        <v>428</v>
      </c>
      <c r="J13" s="78">
        <v>40</v>
      </c>
      <c r="K13" s="49">
        <v>51.24</v>
      </c>
      <c r="L13" s="13"/>
    </row>
    <row r="14" spans="1:12">
      <c r="A14" s="9" t="s">
        <v>431</v>
      </c>
      <c r="B14" s="54" t="s">
        <v>22</v>
      </c>
      <c r="C14" s="79">
        <v>42369</v>
      </c>
      <c r="D14" s="12">
        <v>2049.69</v>
      </c>
      <c r="E14" s="12">
        <v>2049.69</v>
      </c>
      <c r="F14" s="12">
        <v>76.86</v>
      </c>
      <c r="G14" s="12">
        <v>1972.83</v>
      </c>
      <c r="H14" s="22">
        <v>51.24</v>
      </c>
      <c r="I14" s="54" t="s">
        <v>428</v>
      </c>
      <c r="J14" s="78">
        <v>40</v>
      </c>
      <c r="K14" s="49">
        <v>51.24</v>
      </c>
      <c r="L14" s="13"/>
    </row>
    <row r="15" spans="1:12">
      <c r="A15" s="9" t="s">
        <v>431</v>
      </c>
      <c r="B15" s="54" t="s">
        <v>22</v>
      </c>
      <c r="C15" s="79">
        <v>42369</v>
      </c>
      <c r="D15" s="12">
        <v>2049.69</v>
      </c>
      <c r="E15" s="12">
        <v>2049.69</v>
      </c>
      <c r="F15" s="12">
        <v>76.86</v>
      </c>
      <c r="G15" s="12">
        <v>1972.83</v>
      </c>
      <c r="H15" s="22">
        <v>51.24</v>
      </c>
      <c r="I15" s="54" t="s">
        <v>428</v>
      </c>
      <c r="J15" s="78">
        <v>40</v>
      </c>
      <c r="K15" s="49">
        <v>51.24</v>
      </c>
      <c r="L15" s="13"/>
    </row>
    <row r="16" spans="1:12">
      <c r="A16" s="9" t="s">
        <v>431</v>
      </c>
      <c r="B16" s="54" t="s">
        <v>22</v>
      </c>
      <c r="C16" s="79">
        <v>42369</v>
      </c>
      <c r="D16" s="12">
        <v>2049.69</v>
      </c>
      <c r="E16" s="12">
        <v>2049.69</v>
      </c>
      <c r="F16" s="12">
        <v>76.86</v>
      </c>
      <c r="G16" s="12">
        <v>1972.83</v>
      </c>
      <c r="H16" s="22">
        <v>51.24</v>
      </c>
      <c r="I16" s="54" t="s">
        <v>428</v>
      </c>
      <c r="J16" s="78">
        <v>40</v>
      </c>
      <c r="K16" s="49">
        <v>51.24</v>
      </c>
      <c r="L16" s="13"/>
    </row>
    <row r="17" spans="1:12">
      <c r="A17" s="9" t="s">
        <v>149</v>
      </c>
      <c r="B17" s="54" t="s">
        <v>22</v>
      </c>
      <c r="C17" s="79">
        <v>42369</v>
      </c>
      <c r="D17" s="12">
        <v>1226.31</v>
      </c>
      <c r="E17" s="12">
        <v>1226.31</v>
      </c>
      <c r="F17" s="12">
        <v>45.99</v>
      </c>
      <c r="G17" s="12">
        <v>1180.32</v>
      </c>
      <c r="H17" s="22">
        <v>30.66</v>
      </c>
      <c r="I17" s="54" t="s">
        <v>428</v>
      </c>
      <c r="J17" s="78">
        <v>40</v>
      </c>
      <c r="K17" s="49">
        <v>30.66</v>
      </c>
      <c r="L17" s="13"/>
    </row>
    <row r="18" spans="1:12">
      <c r="A18" s="9" t="s">
        <v>149</v>
      </c>
      <c r="B18" s="54" t="s">
        <v>22</v>
      </c>
      <c r="C18" s="79">
        <v>42369</v>
      </c>
      <c r="D18" s="12">
        <v>1226.31</v>
      </c>
      <c r="E18" s="12">
        <v>1226.31</v>
      </c>
      <c r="F18" s="12">
        <v>45.99</v>
      </c>
      <c r="G18" s="12">
        <v>1180.32</v>
      </c>
      <c r="H18" s="22">
        <v>30.66</v>
      </c>
      <c r="I18" s="54" t="s">
        <v>428</v>
      </c>
      <c r="J18" s="78">
        <v>40</v>
      </c>
      <c r="K18" s="49">
        <v>30.66</v>
      </c>
      <c r="L18" s="13"/>
    </row>
    <row r="19" spans="1:12">
      <c r="A19" s="9" t="s">
        <v>149</v>
      </c>
      <c r="B19" s="54" t="s">
        <v>22</v>
      </c>
      <c r="C19" s="79">
        <v>42369</v>
      </c>
      <c r="D19" s="12">
        <v>1226.31</v>
      </c>
      <c r="E19" s="12">
        <v>1226.31</v>
      </c>
      <c r="F19" s="12">
        <v>45.99</v>
      </c>
      <c r="G19" s="12">
        <v>1180.32</v>
      </c>
      <c r="H19" s="22">
        <v>30.66</v>
      </c>
      <c r="I19" s="54" t="s">
        <v>428</v>
      </c>
      <c r="J19" s="78">
        <v>40</v>
      </c>
      <c r="K19" s="49">
        <v>30.66</v>
      </c>
      <c r="L19" s="13"/>
    </row>
    <row r="20" spans="1:12">
      <c r="A20" s="9" t="s">
        <v>149</v>
      </c>
      <c r="B20" s="54" t="s">
        <v>22</v>
      </c>
      <c r="C20" s="79">
        <v>42369</v>
      </c>
      <c r="D20" s="12">
        <v>1226.31</v>
      </c>
      <c r="E20" s="12">
        <v>1226.31</v>
      </c>
      <c r="F20" s="12">
        <v>45.99</v>
      </c>
      <c r="G20" s="12">
        <v>1180.32</v>
      </c>
      <c r="H20" s="22">
        <v>30.66</v>
      </c>
      <c r="I20" s="54" t="s">
        <v>428</v>
      </c>
      <c r="J20" s="78">
        <v>40</v>
      </c>
      <c r="K20" s="49">
        <v>30.66</v>
      </c>
      <c r="L20" s="13"/>
    </row>
    <row r="21" spans="1:12">
      <c r="A21" s="9" t="s">
        <v>149</v>
      </c>
      <c r="B21" s="54" t="s">
        <v>22</v>
      </c>
      <c r="C21" s="79">
        <v>42369</v>
      </c>
      <c r="D21" s="12">
        <v>1226.31</v>
      </c>
      <c r="E21" s="12">
        <v>1226.31</v>
      </c>
      <c r="F21" s="12">
        <v>45.99</v>
      </c>
      <c r="G21" s="12">
        <v>1180.32</v>
      </c>
      <c r="H21" s="22">
        <v>30.66</v>
      </c>
      <c r="I21" s="54" t="s">
        <v>428</v>
      </c>
      <c r="J21" s="78">
        <v>40</v>
      </c>
      <c r="K21" s="49">
        <v>30.66</v>
      </c>
      <c r="L21" s="13"/>
    </row>
    <row r="22" spans="1:12">
      <c r="A22" s="9" t="s">
        <v>181</v>
      </c>
      <c r="B22" s="54" t="s">
        <v>22</v>
      </c>
      <c r="C22" s="79">
        <v>42369</v>
      </c>
      <c r="D22" s="12">
        <v>740.36</v>
      </c>
      <c r="E22" s="12">
        <v>740.36</v>
      </c>
      <c r="F22" s="12">
        <v>27.76</v>
      </c>
      <c r="G22" s="12">
        <v>712.6</v>
      </c>
      <c r="H22" s="22">
        <v>18.510000000000002</v>
      </c>
      <c r="I22" s="54" t="s">
        <v>428</v>
      </c>
      <c r="J22" s="78">
        <v>40</v>
      </c>
      <c r="K22" s="49">
        <v>18.510000000000002</v>
      </c>
      <c r="L22" s="13"/>
    </row>
    <row r="23" spans="1:12">
      <c r="A23" s="9" t="s">
        <v>181</v>
      </c>
      <c r="B23" s="54" t="s">
        <v>22</v>
      </c>
      <c r="C23" s="79">
        <v>42369</v>
      </c>
      <c r="D23" s="12">
        <v>740.36</v>
      </c>
      <c r="E23" s="12">
        <v>740.36</v>
      </c>
      <c r="F23" s="12">
        <v>27.76</v>
      </c>
      <c r="G23" s="12">
        <v>712.6</v>
      </c>
      <c r="H23" s="22">
        <v>18.510000000000002</v>
      </c>
      <c r="I23" s="54" t="s">
        <v>428</v>
      </c>
      <c r="J23" s="78">
        <v>40</v>
      </c>
      <c r="K23" s="49">
        <v>18.510000000000002</v>
      </c>
      <c r="L23" s="13"/>
    </row>
    <row r="24" spans="1:12">
      <c r="A24" s="9" t="s">
        <v>152</v>
      </c>
      <c r="B24" s="54" t="s">
        <v>22</v>
      </c>
      <c r="C24" s="79">
        <v>42369</v>
      </c>
      <c r="D24" s="12">
        <v>1516.55</v>
      </c>
      <c r="E24" s="12">
        <v>1516.55</v>
      </c>
      <c r="F24" s="12">
        <v>56.87</v>
      </c>
      <c r="G24" s="12">
        <v>1459.68</v>
      </c>
      <c r="H24" s="22">
        <v>37.909999999999997</v>
      </c>
      <c r="I24" s="54" t="s">
        <v>428</v>
      </c>
      <c r="J24" s="78">
        <v>40</v>
      </c>
      <c r="K24" s="49">
        <v>37.909999999999997</v>
      </c>
      <c r="L24" s="13"/>
    </row>
    <row r="25" spans="1:12">
      <c r="A25" s="9" t="s">
        <v>152</v>
      </c>
      <c r="B25" s="54" t="s">
        <v>22</v>
      </c>
      <c r="C25" s="79">
        <v>42369</v>
      </c>
      <c r="D25" s="12">
        <v>1516.55</v>
      </c>
      <c r="E25" s="12">
        <v>1516.55</v>
      </c>
      <c r="F25" s="12">
        <v>56.87</v>
      </c>
      <c r="G25" s="12">
        <v>1459.68</v>
      </c>
      <c r="H25" s="22">
        <v>37.909999999999997</v>
      </c>
      <c r="I25" s="54" t="s">
        <v>428</v>
      </c>
      <c r="J25" s="78">
        <v>40</v>
      </c>
      <c r="K25" s="49">
        <v>37.909999999999997</v>
      </c>
      <c r="L25" s="13"/>
    </row>
    <row r="26" spans="1:12">
      <c r="A26" s="9" t="s">
        <v>152</v>
      </c>
      <c r="B26" s="54" t="s">
        <v>22</v>
      </c>
      <c r="C26" s="79">
        <v>42369</v>
      </c>
      <c r="D26" s="12">
        <v>1516.55</v>
      </c>
      <c r="E26" s="12">
        <v>1516.55</v>
      </c>
      <c r="F26" s="12">
        <v>56.87</v>
      </c>
      <c r="G26" s="12">
        <v>1459.68</v>
      </c>
      <c r="H26" s="22">
        <v>37.909999999999997</v>
      </c>
      <c r="I26" s="54" t="s">
        <v>428</v>
      </c>
      <c r="J26" s="78">
        <v>40</v>
      </c>
      <c r="K26" s="49">
        <v>37.909999999999997</v>
      </c>
      <c r="L26" s="13"/>
    </row>
    <row r="27" spans="1:12">
      <c r="A27" s="9" t="s">
        <v>152</v>
      </c>
      <c r="B27" s="54" t="s">
        <v>22</v>
      </c>
      <c r="C27" s="79">
        <v>42369</v>
      </c>
      <c r="D27" s="12">
        <v>1516.55</v>
      </c>
      <c r="E27" s="12">
        <v>1516.55</v>
      </c>
      <c r="F27" s="12">
        <v>56.87</v>
      </c>
      <c r="G27" s="12">
        <v>1459.68</v>
      </c>
      <c r="H27" s="22">
        <v>37.909999999999997</v>
      </c>
      <c r="I27" s="54" t="s">
        <v>428</v>
      </c>
      <c r="J27" s="78">
        <v>40</v>
      </c>
      <c r="K27" s="49">
        <v>37.909999999999997</v>
      </c>
      <c r="L27" s="13"/>
    </row>
    <row r="28" spans="1:12">
      <c r="A28" s="9" t="s">
        <v>182</v>
      </c>
      <c r="B28" s="54" t="s">
        <v>22</v>
      </c>
      <c r="C28" s="79">
        <v>42369</v>
      </c>
      <c r="D28" s="12">
        <v>2240.56</v>
      </c>
      <c r="E28" s="12">
        <v>2240.56</v>
      </c>
      <c r="F28" s="12">
        <v>84.02</v>
      </c>
      <c r="G28" s="12">
        <v>2156.54</v>
      </c>
      <c r="H28" s="22">
        <v>56.01</v>
      </c>
      <c r="I28" s="54" t="s">
        <v>428</v>
      </c>
      <c r="J28" s="78">
        <v>40</v>
      </c>
      <c r="K28" s="49">
        <v>56.01</v>
      </c>
      <c r="L28" s="13"/>
    </row>
    <row r="29" spans="1:12">
      <c r="A29" s="9" t="s">
        <v>159</v>
      </c>
      <c r="B29" s="54" t="s">
        <v>22</v>
      </c>
      <c r="C29" s="79">
        <v>42369</v>
      </c>
      <c r="D29" s="12">
        <v>5826.06</v>
      </c>
      <c r="E29" s="12">
        <v>5826.06</v>
      </c>
      <c r="F29" s="12">
        <v>218.48</v>
      </c>
      <c r="G29" s="12">
        <v>5607.58</v>
      </c>
      <c r="H29" s="22">
        <v>145.65</v>
      </c>
      <c r="I29" s="54" t="s">
        <v>428</v>
      </c>
      <c r="J29" s="78">
        <v>40</v>
      </c>
      <c r="K29" s="49">
        <v>145.65</v>
      </c>
      <c r="L29" s="13"/>
    </row>
    <row r="30" spans="1:12">
      <c r="A30" s="9" t="s">
        <v>432</v>
      </c>
      <c r="B30" s="54" t="s">
        <v>22</v>
      </c>
      <c r="C30" s="79">
        <v>42369</v>
      </c>
      <c r="D30" s="12">
        <v>12537.07</v>
      </c>
      <c r="E30" s="12">
        <v>12537.07</v>
      </c>
      <c r="F30" s="12">
        <v>470.14</v>
      </c>
      <c r="G30" s="12">
        <v>12066.93</v>
      </c>
      <c r="H30" s="22">
        <v>313.43</v>
      </c>
      <c r="I30" s="54" t="s">
        <v>428</v>
      </c>
      <c r="J30" s="78">
        <v>40</v>
      </c>
      <c r="K30" s="49">
        <v>313.43</v>
      </c>
      <c r="L30" s="13"/>
    </row>
    <row r="31" spans="1:12">
      <c r="A31" s="9" t="s">
        <v>433</v>
      </c>
      <c r="B31" s="54" t="s">
        <v>22</v>
      </c>
      <c r="C31" s="79">
        <v>42369</v>
      </c>
      <c r="D31" s="12">
        <v>16180.91</v>
      </c>
      <c r="E31" s="12">
        <v>16180.91</v>
      </c>
      <c r="F31" s="12">
        <v>606.78</v>
      </c>
      <c r="G31" s="12">
        <v>15574.13</v>
      </c>
      <c r="H31" s="22">
        <v>404.52</v>
      </c>
      <c r="I31" s="54" t="s">
        <v>428</v>
      </c>
      <c r="J31" s="78">
        <v>40</v>
      </c>
      <c r="K31" s="49">
        <v>404.52</v>
      </c>
      <c r="L31" s="13"/>
    </row>
    <row r="32" spans="1:12">
      <c r="A32" s="9" t="s">
        <v>433</v>
      </c>
      <c r="B32" s="54" t="s">
        <v>22</v>
      </c>
      <c r="C32" s="79">
        <v>42369</v>
      </c>
      <c r="D32" s="12">
        <v>16180.91</v>
      </c>
      <c r="E32" s="12">
        <v>16180.91</v>
      </c>
      <c r="F32" s="12">
        <v>606.78</v>
      </c>
      <c r="G32" s="12">
        <v>15574.13</v>
      </c>
      <c r="H32" s="22">
        <v>404.52</v>
      </c>
      <c r="I32" s="54" t="s">
        <v>428</v>
      </c>
      <c r="J32" s="78">
        <v>40</v>
      </c>
      <c r="K32" s="49">
        <v>404.52</v>
      </c>
      <c r="L32" s="13"/>
    </row>
    <row r="33" spans="1:12">
      <c r="A33" s="9" t="s">
        <v>433</v>
      </c>
      <c r="B33" s="54" t="s">
        <v>22</v>
      </c>
      <c r="C33" s="79">
        <v>42369</v>
      </c>
      <c r="D33" s="12">
        <v>16180.91</v>
      </c>
      <c r="E33" s="12">
        <v>16180.91</v>
      </c>
      <c r="F33" s="12">
        <v>606.78</v>
      </c>
      <c r="G33" s="12">
        <v>15574.13</v>
      </c>
      <c r="H33" s="22">
        <v>404.52</v>
      </c>
      <c r="I33" s="54" t="s">
        <v>428</v>
      </c>
      <c r="J33" s="78">
        <v>40</v>
      </c>
      <c r="K33" s="49">
        <v>404.52</v>
      </c>
      <c r="L33" s="13"/>
    </row>
    <row r="34" spans="1:12">
      <c r="A34" s="9" t="s">
        <v>433</v>
      </c>
      <c r="B34" s="54" t="s">
        <v>22</v>
      </c>
      <c r="C34" s="79">
        <v>42369</v>
      </c>
      <c r="D34" s="12">
        <v>16180.91</v>
      </c>
      <c r="E34" s="12">
        <v>16180.91</v>
      </c>
      <c r="F34" s="12">
        <v>606.78</v>
      </c>
      <c r="G34" s="12">
        <v>15574.13</v>
      </c>
      <c r="H34" s="22">
        <v>404.52</v>
      </c>
      <c r="I34" s="54" t="s">
        <v>428</v>
      </c>
      <c r="J34" s="78">
        <v>40</v>
      </c>
      <c r="K34" s="49">
        <v>404.52</v>
      </c>
      <c r="L34" s="13"/>
    </row>
    <row r="35" spans="1:12">
      <c r="A35" s="9" t="s">
        <v>433</v>
      </c>
      <c r="B35" s="54" t="s">
        <v>22</v>
      </c>
      <c r="C35" s="79">
        <v>42369</v>
      </c>
      <c r="D35" s="12">
        <v>16180.91</v>
      </c>
      <c r="E35" s="12">
        <v>16180.91</v>
      </c>
      <c r="F35" s="12">
        <v>606.78</v>
      </c>
      <c r="G35" s="12">
        <v>15574.13</v>
      </c>
      <c r="H35" s="22">
        <v>404.52</v>
      </c>
      <c r="I35" s="54" t="s">
        <v>428</v>
      </c>
      <c r="J35" s="78">
        <v>40</v>
      </c>
      <c r="K35" s="49">
        <v>404.52</v>
      </c>
      <c r="L35" s="13"/>
    </row>
    <row r="36" spans="1:12">
      <c r="A36" s="9" t="s">
        <v>433</v>
      </c>
      <c r="B36" s="54" t="s">
        <v>22</v>
      </c>
      <c r="C36" s="79">
        <v>42369</v>
      </c>
      <c r="D36" s="12">
        <v>16180.91</v>
      </c>
      <c r="E36" s="12">
        <v>16180.91</v>
      </c>
      <c r="F36" s="12">
        <v>606.78</v>
      </c>
      <c r="G36" s="12">
        <v>15574.13</v>
      </c>
      <c r="H36" s="22">
        <v>404.52</v>
      </c>
      <c r="I36" s="54" t="s">
        <v>428</v>
      </c>
      <c r="J36" s="78">
        <v>40</v>
      </c>
      <c r="K36" s="49">
        <v>404.52</v>
      </c>
      <c r="L36" s="13"/>
    </row>
    <row r="37" spans="1:12">
      <c r="A37" s="9" t="s">
        <v>433</v>
      </c>
      <c r="B37" s="54" t="s">
        <v>22</v>
      </c>
      <c r="C37" s="79">
        <v>42369</v>
      </c>
      <c r="D37" s="12">
        <v>16180.91</v>
      </c>
      <c r="E37" s="12">
        <v>16180.91</v>
      </c>
      <c r="F37" s="12">
        <v>606.78</v>
      </c>
      <c r="G37" s="12">
        <v>15574.13</v>
      </c>
      <c r="H37" s="22">
        <v>404.52</v>
      </c>
      <c r="I37" s="54" t="s">
        <v>428</v>
      </c>
      <c r="J37" s="78">
        <v>40</v>
      </c>
      <c r="K37" s="49">
        <v>404.52</v>
      </c>
      <c r="L37" s="13"/>
    </row>
    <row r="38" spans="1:12">
      <c r="A38" s="9" t="s">
        <v>433</v>
      </c>
      <c r="B38" s="54" t="s">
        <v>22</v>
      </c>
      <c r="C38" s="79">
        <v>42369</v>
      </c>
      <c r="D38" s="12">
        <v>16180.91</v>
      </c>
      <c r="E38" s="12">
        <v>16180.91</v>
      </c>
      <c r="F38" s="12">
        <v>606.78</v>
      </c>
      <c r="G38" s="12">
        <v>15574.13</v>
      </c>
      <c r="H38" s="22">
        <v>404.52</v>
      </c>
      <c r="I38" s="54" t="s">
        <v>428</v>
      </c>
      <c r="J38" s="78">
        <v>40</v>
      </c>
      <c r="K38" s="49">
        <v>404.52</v>
      </c>
      <c r="L38" s="13"/>
    </row>
    <row r="39" spans="1:12">
      <c r="A39" s="9" t="s">
        <v>433</v>
      </c>
      <c r="B39" s="54" t="s">
        <v>22</v>
      </c>
      <c r="C39" s="79">
        <v>42369</v>
      </c>
      <c r="D39" s="12">
        <v>16180.91</v>
      </c>
      <c r="E39" s="12">
        <v>16180.91</v>
      </c>
      <c r="F39" s="12">
        <v>606.78</v>
      </c>
      <c r="G39" s="12">
        <v>15574.13</v>
      </c>
      <c r="H39" s="22">
        <v>404.52</v>
      </c>
      <c r="I39" s="54" t="s">
        <v>428</v>
      </c>
      <c r="J39" s="78">
        <v>40</v>
      </c>
      <c r="K39" s="49">
        <v>404.52</v>
      </c>
      <c r="L39" s="13"/>
    </row>
    <row r="40" spans="1:12">
      <c r="A40" s="9" t="s">
        <v>433</v>
      </c>
      <c r="B40" s="54" t="s">
        <v>22</v>
      </c>
      <c r="C40" s="79">
        <v>42369</v>
      </c>
      <c r="D40" s="12">
        <v>16180.9</v>
      </c>
      <c r="E40" s="12">
        <v>16180.9</v>
      </c>
      <c r="F40" s="12">
        <v>606.78</v>
      </c>
      <c r="G40" s="12">
        <v>15574.12</v>
      </c>
      <c r="H40" s="22">
        <v>404.52</v>
      </c>
      <c r="I40" s="54" t="s">
        <v>428</v>
      </c>
      <c r="J40" s="78">
        <v>40</v>
      </c>
      <c r="K40" s="49">
        <v>404.52</v>
      </c>
      <c r="L40" s="13"/>
    </row>
    <row r="41" spans="1:12">
      <c r="A41" s="9" t="s">
        <v>433</v>
      </c>
      <c r="B41" s="54" t="s">
        <v>22</v>
      </c>
      <c r="C41" s="79">
        <v>42369</v>
      </c>
      <c r="D41" s="12">
        <v>16180.9</v>
      </c>
      <c r="E41" s="12">
        <v>16180.9</v>
      </c>
      <c r="F41" s="12">
        <v>606.78</v>
      </c>
      <c r="G41" s="12">
        <v>15574.12</v>
      </c>
      <c r="H41" s="22">
        <v>404.52</v>
      </c>
      <c r="I41" s="54" t="s">
        <v>428</v>
      </c>
      <c r="J41" s="78">
        <v>40</v>
      </c>
      <c r="K41" s="49">
        <v>404.52</v>
      </c>
      <c r="L41" s="13"/>
    </row>
    <row r="42" spans="1:12">
      <c r="A42" s="9" t="s">
        <v>433</v>
      </c>
      <c r="B42" s="54" t="s">
        <v>22</v>
      </c>
      <c r="C42" s="79">
        <v>42369</v>
      </c>
      <c r="D42" s="12">
        <v>16180.9</v>
      </c>
      <c r="E42" s="12">
        <v>16180.9</v>
      </c>
      <c r="F42" s="12">
        <v>606.78</v>
      </c>
      <c r="G42" s="12">
        <v>15574.12</v>
      </c>
      <c r="H42" s="22">
        <v>404.52</v>
      </c>
      <c r="I42" s="54" t="s">
        <v>428</v>
      </c>
      <c r="J42" s="78">
        <v>40</v>
      </c>
      <c r="K42" s="49">
        <v>404.52</v>
      </c>
      <c r="L42" s="13"/>
    </row>
    <row r="43" spans="1:12">
      <c r="A43" s="9" t="s">
        <v>433</v>
      </c>
      <c r="B43" s="54" t="s">
        <v>22</v>
      </c>
      <c r="C43" s="79">
        <v>42369</v>
      </c>
      <c r="D43" s="12">
        <v>16180.9</v>
      </c>
      <c r="E43" s="12">
        <v>16180.9</v>
      </c>
      <c r="F43" s="12">
        <v>606.78</v>
      </c>
      <c r="G43" s="12">
        <v>15574.12</v>
      </c>
      <c r="H43" s="22">
        <v>404.52</v>
      </c>
      <c r="I43" s="54" t="s">
        <v>428</v>
      </c>
      <c r="J43" s="78">
        <v>40</v>
      </c>
      <c r="K43" s="49">
        <v>404.52</v>
      </c>
      <c r="L43" s="13"/>
    </row>
    <row r="44" spans="1:12">
      <c r="A44" s="9" t="s">
        <v>433</v>
      </c>
      <c r="B44" s="54" t="s">
        <v>22</v>
      </c>
      <c r="C44" s="79">
        <v>42369</v>
      </c>
      <c r="D44" s="12">
        <v>16180.9</v>
      </c>
      <c r="E44" s="12">
        <v>16180.9</v>
      </c>
      <c r="F44" s="12">
        <v>606.78</v>
      </c>
      <c r="G44" s="12">
        <v>15574.12</v>
      </c>
      <c r="H44" s="22">
        <v>404.52</v>
      </c>
      <c r="I44" s="54" t="s">
        <v>428</v>
      </c>
      <c r="J44" s="78">
        <v>40</v>
      </c>
      <c r="K44" s="49">
        <v>404.52</v>
      </c>
      <c r="L44" s="13"/>
    </row>
    <row r="45" spans="1:12">
      <c r="A45" s="9" t="s">
        <v>433</v>
      </c>
      <c r="B45" s="54" t="s">
        <v>22</v>
      </c>
      <c r="C45" s="79">
        <v>42369</v>
      </c>
      <c r="D45" s="12">
        <v>16180.9</v>
      </c>
      <c r="E45" s="12">
        <v>16180.9</v>
      </c>
      <c r="F45" s="12">
        <v>606.78</v>
      </c>
      <c r="G45" s="12">
        <v>15574.12</v>
      </c>
      <c r="H45" s="22">
        <v>404.52</v>
      </c>
      <c r="I45" s="54" t="s">
        <v>428</v>
      </c>
      <c r="J45" s="78">
        <v>40</v>
      </c>
      <c r="K45" s="49">
        <v>404.52</v>
      </c>
      <c r="L45" s="13"/>
    </row>
    <row r="46" spans="1:12">
      <c r="A46" s="9" t="s">
        <v>433</v>
      </c>
      <c r="B46" s="54" t="s">
        <v>22</v>
      </c>
      <c r="C46" s="79">
        <v>42369</v>
      </c>
      <c r="D46" s="12">
        <v>16180.9</v>
      </c>
      <c r="E46" s="12">
        <v>16180.9</v>
      </c>
      <c r="F46" s="12">
        <v>606.78</v>
      </c>
      <c r="G46" s="12">
        <v>15574.12</v>
      </c>
      <c r="H46" s="22">
        <v>404.52</v>
      </c>
      <c r="I46" s="54" t="s">
        <v>428</v>
      </c>
      <c r="J46" s="78">
        <v>40</v>
      </c>
      <c r="K46" s="49">
        <v>404.52</v>
      </c>
      <c r="L46" s="13"/>
    </row>
    <row r="47" spans="1:12">
      <c r="A47" s="9" t="s">
        <v>433</v>
      </c>
      <c r="B47" s="54" t="s">
        <v>22</v>
      </c>
      <c r="C47" s="79">
        <v>42369</v>
      </c>
      <c r="D47" s="12">
        <v>16180.9</v>
      </c>
      <c r="E47" s="12">
        <v>16180.9</v>
      </c>
      <c r="F47" s="12">
        <v>606.78</v>
      </c>
      <c r="G47" s="12">
        <v>15574.12</v>
      </c>
      <c r="H47" s="22">
        <v>404.52</v>
      </c>
      <c r="I47" s="54" t="s">
        <v>428</v>
      </c>
      <c r="J47" s="78">
        <v>40</v>
      </c>
      <c r="K47" s="49">
        <v>404.52</v>
      </c>
      <c r="L47" s="13"/>
    </row>
    <row r="48" spans="1:12">
      <c r="A48" s="9" t="s">
        <v>433</v>
      </c>
      <c r="B48" s="54" t="s">
        <v>22</v>
      </c>
      <c r="C48" s="79">
        <v>42369</v>
      </c>
      <c r="D48" s="12">
        <v>16180.9</v>
      </c>
      <c r="E48" s="12">
        <v>16180.9</v>
      </c>
      <c r="F48" s="12">
        <v>606.78</v>
      </c>
      <c r="G48" s="12">
        <v>15574.12</v>
      </c>
      <c r="H48" s="22">
        <v>404.52</v>
      </c>
      <c r="I48" s="54" t="s">
        <v>428</v>
      </c>
      <c r="J48" s="78">
        <v>40</v>
      </c>
      <c r="K48" s="49">
        <v>404.52</v>
      </c>
      <c r="L48" s="13"/>
    </row>
    <row r="49" spans="1:12">
      <c r="A49" s="9" t="s">
        <v>433</v>
      </c>
      <c r="B49" s="54" t="s">
        <v>22</v>
      </c>
      <c r="C49" s="79">
        <v>42369</v>
      </c>
      <c r="D49" s="12">
        <v>16180.9</v>
      </c>
      <c r="E49" s="12">
        <v>16180.9</v>
      </c>
      <c r="F49" s="12">
        <v>606.78</v>
      </c>
      <c r="G49" s="12">
        <v>15574.12</v>
      </c>
      <c r="H49" s="22">
        <v>404.52</v>
      </c>
      <c r="I49" s="54" t="s">
        <v>428</v>
      </c>
      <c r="J49" s="78">
        <v>40</v>
      </c>
      <c r="K49" s="49">
        <v>404.52</v>
      </c>
      <c r="L49" s="13"/>
    </row>
    <row r="50" spans="1:12">
      <c r="A50" s="9" t="s">
        <v>433</v>
      </c>
      <c r="B50" s="54" t="s">
        <v>22</v>
      </c>
      <c r="C50" s="79">
        <v>42369</v>
      </c>
      <c r="D50" s="12">
        <v>16180.9</v>
      </c>
      <c r="E50" s="12">
        <v>16180.9</v>
      </c>
      <c r="F50" s="12">
        <v>606.78</v>
      </c>
      <c r="G50" s="12">
        <v>15574.12</v>
      </c>
      <c r="H50" s="22">
        <v>404.52</v>
      </c>
      <c r="I50" s="54" t="s">
        <v>428</v>
      </c>
      <c r="J50" s="78">
        <v>40</v>
      </c>
      <c r="K50" s="49">
        <v>404.52</v>
      </c>
      <c r="L50" s="13"/>
    </row>
    <row r="51" spans="1:12">
      <c r="A51" s="9" t="s">
        <v>147</v>
      </c>
      <c r="B51" s="54" t="s">
        <v>22</v>
      </c>
      <c r="C51" s="79">
        <v>42369</v>
      </c>
      <c r="D51" s="12">
        <v>4285.8999999999996</v>
      </c>
      <c r="E51" s="12">
        <v>4285.8999999999996</v>
      </c>
      <c r="F51" s="12">
        <v>160.72</v>
      </c>
      <c r="G51" s="12">
        <v>4125.18</v>
      </c>
      <c r="H51" s="22">
        <v>107.15</v>
      </c>
      <c r="I51" s="54" t="s">
        <v>428</v>
      </c>
      <c r="J51" s="78">
        <v>40</v>
      </c>
      <c r="K51" s="49">
        <v>107.15</v>
      </c>
      <c r="L51" s="13"/>
    </row>
    <row r="52" spans="1:12">
      <c r="A52" s="9" t="s">
        <v>147</v>
      </c>
      <c r="B52" s="54" t="s">
        <v>22</v>
      </c>
      <c r="C52" s="79">
        <v>42369</v>
      </c>
      <c r="D52" s="12">
        <v>4285.8999999999996</v>
      </c>
      <c r="E52" s="12">
        <v>4285.8999999999996</v>
      </c>
      <c r="F52" s="12">
        <v>160.72</v>
      </c>
      <c r="G52" s="12">
        <v>4125.18</v>
      </c>
      <c r="H52" s="22">
        <v>107.15</v>
      </c>
      <c r="I52" s="54" t="s">
        <v>428</v>
      </c>
      <c r="J52" s="78">
        <v>40</v>
      </c>
      <c r="K52" s="49">
        <v>107.15</v>
      </c>
      <c r="L52" s="13"/>
    </row>
    <row r="53" spans="1:12">
      <c r="A53" s="9" t="s">
        <v>147</v>
      </c>
      <c r="B53" s="54" t="s">
        <v>22</v>
      </c>
      <c r="C53" s="79">
        <v>42369</v>
      </c>
      <c r="D53" s="12">
        <v>4285.8999999999996</v>
      </c>
      <c r="E53" s="12">
        <v>4285.8999999999996</v>
      </c>
      <c r="F53" s="12">
        <v>160.72</v>
      </c>
      <c r="G53" s="12">
        <v>4125.18</v>
      </c>
      <c r="H53" s="22">
        <v>107.15</v>
      </c>
      <c r="I53" s="54" t="s">
        <v>428</v>
      </c>
      <c r="J53" s="78">
        <v>40</v>
      </c>
      <c r="K53" s="49">
        <v>107.15</v>
      </c>
      <c r="L53" s="13"/>
    </row>
    <row r="54" spans="1:12">
      <c r="A54" s="9" t="s">
        <v>147</v>
      </c>
      <c r="B54" s="54" t="s">
        <v>22</v>
      </c>
      <c r="C54" s="79">
        <v>42369</v>
      </c>
      <c r="D54" s="12">
        <v>4285.8999999999996</v>
      </c>
      <c r="E54" s="12">
        <v>4285.8999999999996</v>
      </c>
      <c r="F54" s="12">
        <v>160.72</v>
      </c>
      <c r="G54" s="12">
        <v>4125.18</v>
      </c>
      <c r="H54" s="22">
        <v>107.15</v>
      </c>
      <c r="I54" s="54" t="s">
        <v>428</v>
      </c>
      <c r="J54" s="78">
        <v>40</v>
      </c>
      <c r="K54" s="49">
        <v>107.15</v>
      </c>
      <c r="L54" s="13"/>
    </row>
    <row r="55" spans="1:12">
      <c r="A55" s="9" t="s">
        <v>147</v>
      </c>
      <c r="B55" s="54" t="s">
        <v>22</v>
      </c>
      <c r="C55" s="79">
        <v>42369</v>
      </c>
      <c r="D55" s="12">
        <v>4285.8999999999996</v>
      </c>
      <c r="E55" s="12">
        <v>4285.8999999999996</v>
      </c>
      <c r="F55" s="12">
        <v>160.72</v>
      </c>
      <c r="G55" s="12">
        <v>4125.18</v>
      </c>
      <c r="H55" s="22">
        <v>107.15</v>
      </c>
      <c r="I55" s="54" t="s">
        <v>428</v>
      </c>
      <c r="J55" s="78">
        <v>40</v>
      </c>
      <c r="K55" s="49">
        <v>107.15</v>
      </c>
      <c r="L55" s="13"/>
    </row>
    <row r="56" spans="1:12">
      <c r="A56" s="9" t="s">
        <v>147</v>
      </c>
      <c r="B56" s="54" t="s">
        <v>22</v>
      </c>
      <c r="C56" s="79">
        <v>42369</v>
      </c>
      <c r="D56" s="12">
        <v>4285.8999999999996</v>
      </c>
      <c r="E56" s="12">
        <v>4285.8999999999996</v>
      </c>
      <c r="F56" s="12">
        <v>160.72</v>
      </c>
      <c r="G56" s="12">
        <v>4125.18</v>
      </c>
      <c r="H56" s="22">
        <v>107.15</v>
      </c>
      <c r="I56" s="54" t="s">
        <v>428</v>
      </c>
      <c r="J56" s="78">
        <v>40</v>
      </c>
      <c r="K56" s="49">
        <v>107.15</v>
      </c>
      <c r="L56" s="13"/>
    </row>
    <row r="57" spans="1:12">
      <c r="A57" s="9" t="s">
        <v>147</v>
      </c>
      <c r="B57" s="54" t="s">
        <v>22</v>
      </c>
      <c r="C57" s="79">
        <v>42369</v>
      </c>
      <c r="D57" s="12">
        <v>4285.8999999999996</v>
      </c>
      <c r="E57" s="12">
        <v>4285.8999999999996</v>
      </c>
      <c r="F57" s="12">
        <v>160.72</v>
      </c>
      <c r="G57" s="12">
        <v>4125.18</v>
      </c>
      <c r="H57" s="22">
        <v>107.15</v>
      </c>
      <c r="I57" s="54" t="s">
        <v>428</v>
      </c>
      <c r="J57" s="78">
        <v>40</v>
      </c>
      <c r="K57" s="49">
        <v>107.15</v>
      </c>
      <c r="L57" s="13"/>
    </row>
    <row r="58" spans="1:12">
      <c r="A58" s="9" t="s">
        <v>302</v>
      </c>
      <c r="B58" s="54" t="s">
        <v>22</v>
      </c>
      <c r="C58" s="79">
        <v>42369</v>
      </c>
      <c r="D58" s="12">
        <v>9091.2099999999991</v>
      </c>
      <c r="E58" s="12">
        <v>9091.2099999999991</v>
      </c>
      <c r="F58" s="12">
        <v>340.92</v>
      </c>
      <c r="G58" s="12">
        <v>8750.2900000000009</v>
      </c>
      <c r="H58" s="22">
        <v>227.28</v>
      </c>
      <c r="I58" s="54" t="s">
        <v>428</v>
      </c>
      <c r="J58" s="78">
        <v>40</v>
      </c>
      <c r="K58" s="49">
        <v>227.28</v>
      </c>
      <c r="L58" s="13"/>
    </row>
    <row r="59" spans="1:12">
      <c r="A59" s="9" t="s">
        <v>302</v>
      </c>
      <c r="B59" s="54" t="s">
        <v>22</v>
      </c>
      <c r="C59" s="79">
        <v>42369</v>
      </c>
      <c r="D59" s="12">
        <v>9091.2099999999991</v>
      </c>
      <c r="E59" s="12">
        <v>9091.2099999999991</v>
      </c>
      <c r="F59" s="12">
        <v>340.92</v>
      </c>
      <c r="G59" s="12">
        <v>8750.2900000000009</v>
      </c>
      <c r="H59" s="22">
        <v>227.28</v>
      </c>
      <c r="I59" s="54" t="s">
        <v>428</v>
      </c>
      <c r="J59" s="78">
        <v>40</v>
      </c>
      <c r="K59" s="49">
        <v>227.28</v>
      </c>
      <c r="L59" s="13"/>
    </row>
    <row r="60" spans="1:12">
      <c r="A60" s="9" t="s">
        <v>302</v>
      </c>
      <c r="B60" s="54" t="s">
        <v>22</v>
      </c>
      <c r="C60" s="79">
        <v>42369</v>
      </c>
      <c r="D60" s="12">
        <v>9091.2099999999991</v>
      </c>
      <c r="E60" s="12">
        <v>9091.2099999999991</v>
      </c>
      <c r="F60" s="12">
        <v>340.92</v>
      </c>
      <c r="G60" s="12">
        <v>8750.2900000000009</v>
      </c>
      <c r="H60" s="22">
        <v>227.28</v>
      </c>
      <c r="I60" s="54" t="s">
        <v>428</v>
      </c>
      <c r="J60" s="78">
        <v>40</v>
      </c>
      <c r="K60" s="49">
        <v>227.28</v>
      </c>
      <c r="L60" s="13"/>
    </row>
    <row r="61" spans="1:12">
      <c r="A61" s="9" t="s">
        <v>431</v>
      </c>
      <c r="B61" s="54" t="s">
        <v>22</v>
      </c>
      <c r="C61" s="79">
        <v>42369</v>
      </c>
      <c r="D61" s="12">
        <v>2049.6799999999998</v>
      </c>
      <c r="E61" s="12">
        <v>2049.6799999999998</v>
      </c>
      <c r="F61" s="12">
        <v>76.86</v>
      </c>
      <c r="G61" s="12">
        <v>1972.82</v>
      </c>
      <c r="H61" s="22">
        <v>51.24</v>
      </c>
      <c r="I61" s="54" t="s">
        <v>428</v>
      </c>
      <c r="J61" s="78">
        <v>40</v>
      </c>
      <c r="K61" s="49">
        <v>51.24</v>
      </c>
      <c r="L61" s="13"/>
    </row>
    <row r="62" spans="1:12">
      <c r="A62" s="9" t="s">
        <v>431</v>
      </c>
      <c r="B62" s="54" t="s">
        <v>22</v>
      </c>
      <c r="C62" s="79">
        <v>42369</v>
      </c>
      <c r="D62" s="12">
        <v>2049.6799999999998</v>
      </c>
      <c r="E62" s="12">
        <v>2049.6799999999998</v>
      </c>
      <c r="F62" s="12">
        <v>76.86</v>
      </c>
      <c r="G62" s="12">
        <v>1972.82</v>
      </c>
      <c r="H62" s="22">
        <v>51.24</v>
      </c>
      <c r="I62" s="54" t="s">
        <v>428</v>
      </c>
      <c r="J62" s="78">
        <v>40</v>
      </c>
      <c r="K62" s="49">
        <v>51.24</v>
      </c>
      <c r="L62" s="13"/>
    </row>
    <row r="63" spans="1:12">
      <c r="A63" s="9" t="s">
        <v>148</v>
      </c>
      <c r="B63" s="54" t="s">
        <v>22</v>
      </c>
      <c r="C63" s="79">
        <v>42369</v>
      </c>
      <c r="D63" s="12">
        <v>18283.509999999998</v>
      </c>
      <c r="E63" s="12">
        <v>18283.509999999998</v>
      </c>
      <c r="F63" s="12">
        <v>685.63</v>
      </c>
      <c r="G63" s="12">
        <v>17597.88</v>
      </c>
      <c r="H63" s="22">
        <v>457.09</v>
      </c>
      <c r="I63" s="54" t="s">
        <v>428</v>
      </c>
      <c r="J63" s="78">
        <v>40</v>
      </c>
      <c r="K63" s="49">
        <v>457.09</v>
      </c>
      <c r="L63" s="13"/>
    </row>
    <row r="64" spans="1:12">
      <c r="A64" s="9" t="s">
        <v>434</v>
      </c>
      <c r="B64" s="54" t="s">
        <v>22</v>
      </c>
      <c r="C64" s="79">
        <v>42369</v>
      </c>
      <c r="D64" s="12">
        <v>1326.42</v>
      </c>
      <c r="E64" s="12">
        <v>1326.42</v>
      </c>
      <c r="F64" s="12">
        <v>49.74</v>
      </c>
      <c r="G64" s="12">
        <v>1276.68</v>
      </c>
      <c r="H64" s="22">
        <v>33.159999999999997</v>
      </c>
      <c r="I64" s="54" t="s">
        <v>428</v>
      </c>
      <c r="J64" s="78">
        <v>40</v>
      </c>
      <c r="K64" s="49">
        <v>33.159999999999997</v>
      </c>
      <c r="L64" s="13"/>
    </row>
    <row r="65" spans="1:12">
      <c r="A65" s="9" t="s">
        <v>434</v>
      </c>
      <c r="B65" s="54" t="s">
        <v>22</v>
      </c>
      <c r="C65" s="79">
        <v>42369</v>
      </c>
      <c r="D65" s="12">
        <v>1326.42</v>
      </c>
      <c r="E65" s="12">
        <v>1326.42</v>
      </c>
      <c r="F65" s="12">
        <v>49.74</v>
      </c>
      <c r="G65" s="12">
        <v>1276.68</v>
      </c>
      <c r="H65" s="22">
        <v>33.159999999999997</v>
      </c>
      <c r="I65" s="54" t="s">
        <v>428</v>
      </c>
      <c r="J65" s="78">
        <v>40</v>
      </c>
      <c r="K65" s="49">
        <v>33.159999999999997</v>
      </c>
      <c r="L65" s="13"/>
    </row>
    <row r="66" spans="1:12">
      <c r="A66" s="9" t="s">
        <v>431</v>
      </c>
      <c r="B66" s="54" t="s">
        <v>22</v>
      </c>
      <c r="C66" s="79">
        <v>42369</v>
      </c>
      <c r="D66" s="12">
        <v>2049.69</v>
      </c>
      <c r="E66" s="12">
        <v>2049.69</v>
      </c>
      <c r="F66" s="12">
        <v>76.86</v>
      </c>
      <c r="G66" s="12">
        <v>1972.83</v>
      </c>
      <c r="H66" s="22">
        <v>51.24</v>
      </c>
      <c r="I66" s="54" t="s">
        <v>428</v>
      </c>
      <c r="J66" s="78">
        <v>40</v>
      </c>
      <c r="K66" s="49">
        <v>51.24</v>
      </c>
      <c r="L66" s="13"/>
    </row>
    <row r="67" spans="1:12">
      <c r="A67" s="9" t="s">
        <v>431</v>
      </c>
      <c r="B67" s="54" t="s">
        <v>22</v>
      </c>
      <c r="C67" s="79">
        <v>42369</v>
      </c>
      <c r="D67" s="12">
        <v>2049.69</v>
      </c>
      <c r="E67" s="12">
        <v>2049.69</v>
      </c>
      <c r="F67" s="12">
        <v>76.86</v>
      </c>
      <c r="G67" s="12">
        <v>1972.83</v>
      </c>
      <c r="H67" s="22">
        <v>51.24</v>
      </c>
      <c r="I67" s="54" t="s">
        <v>428</v>
      </c>
      <c r="J67" s="78">
        <v>40</v>
      </c>
      <c r="K67" s="49">
        <v>51.24</v>
      </c>
      <c r="L67" s="13"/>
    </row>
    <row r="68" spans="1:12">
      <c r="A68" s="9" t="s">
        <v>431</v>
      </c>
      <c r="B68" s="54" t="s">
        <v>22</v>
      </c>
      <c r="C68" s="79">
        <v>42369</v>
      </c>
      <c r="D68" s="12">
        <v>2049.69</v>
      </c>
      <c r="E68" s="12">
        <v>2049.69</v>
      </c>
      <c r="F68" s="12">
        <v>76.86</v>
      </c>
      <c r="G68" s="12">
        <v>1972.83</v>
      </c>
      <c r="H68" s="22">
        <v>51.24</v>
      </c>
      <c r="I68" s="54" t="s">
        <v>428</v>
      </c>
      <c r="J68" s="78">
        <v>40</v>
      </c>
      <c r="K68" s="49">
        <v>51.24</v>
      </c>
      <c r="L68" s="13"/>
    </row>
    <row r="69" spans="1:12">
      <c r="A69" s="9" t="s">
        <v>149</v>
      </c>
      <c r="B69" s="54" t="s">
        <v>22</v>
      </c>
      <c r="C69" s="79">
        <v>42369</v>
      </c>
      <c r="D69" s="12">
        <v>1226.31</v>
      </c>
      <c r="E69" s="12">
        <v>1226.31</v>
      </c>
      <c r="F69" s="12">
        <v>45.99</v>
      </c>
      <c r="G69" s="12">
        <v>1180.32</v>
      </c>
      <c r="H69" s="22">
        <v>30.66</v>
      </c>
      <c r="I69" s="54" t="s">
        <v>428</v>
      </c>
      <c r="J69" s="78">
        <v>40</v>
      </c>
      <c r="K69" s="49">
        <v>30.66</v>
      </c>
      <c r="L69" s="13"/>
    </row>
    <row r="70" spans="1:12">
      <c r="A70" s="9" t="s">
        <v>149</v>
      </c>
      <c r="B70" s="54" t="s">
        <v>22</v>
      </c>
      <c r="C70" s="79">
        <v>42369</v>
      </c>
      <c r="D70" s="12">
        <v>1226.31</v>
      </c>
      <c r="E70" s="12">
        <v>1226.31</v>
      </c>
      <c r="F70" s="12">
        <v>45.99</v>
      </c>
      <c r="G70" s="12">
        <v>1180.32</v>
      </c>
      <c r="H70" s="22">
        <v>30.66</v>
      </c>
      <c r="I70" s="54" t="s">
        <v>428</v>
      </c>
      <c r="J70" s="78">
        <v>40</v>
      </c>
      <c r="K70" s="49">
        <v>30.66</v>
      </c>
      <c r="L70" s="13"/>
    </row>
    <row r="71" spans="1:12">
      <c r="A71" s="9" t="s">
        <v>149</v>
      </c>
      <c r="B71" s="54" t="s">
        <v>22</v>
      </c>
      <c r="C71" s="79">
        <v>42369</v>
      </c>
      <c r="D71" s="12">
        <v>1226.31</v>
      </c>
      <c r="E71" s="12">
        <v>1226.31</v>
      </c>
      <c r="F71" s="12">
        <v>45.99</v>
      </c>
      <c r="G71" s="12">
        <v>1180.32</v>
      </c>
      <c r="H71" s="22">
        <v>30.66</v>
      </c>
      <c r="I71" s="54" t="s">
        <v>428</v>
      </c>
      <c r="J71" s="78">
        <v>40</v>
      </c>
      <c r="K71" s="49">
        <v>30.66</v>
      </c>
      <c r="L71" s="13"/>
    </row>
    <row r="72" spans="1:12">
      <c r="A72" s="9" t="s">
        <v>181</v>
      </c>
      <c r="B72" s="54" t="s">
        <v>22</v>
      </c>
      <c r="C72" s="79">
        <v>42369</v>
      </c>
      <c r="D72" s="12">
        <v>740.36</v>
      </c>
      <c r="E72" s="12">
        <v>740.36</v>
      </c>
      <c r="F72" s="12">
        <v>27.76</v>
      </c>
      <c r="G72" s="12">
        <v>712.6</v>
      </c>
      <c r="H72" s="22">
        <v>18.510000000000002</v>
      </c>
      <c r="I72" s="54" t="s">
        <v>428</v>
      </c>
      <c r="J72" s="78">
        <v>40</v>
      </c>
      <c r="K72" s="49">
        <v>18.510000000000002</v>
      </c>
      <c r="L72" s="13"/>
    </row>
    <row r="73" spans="1:12">
      <c r="A73" s="9" t="s">
        <v>181</v>
      </c>
      <c r="B73" s="54" t="s">
        <v>22</v>
      </c>
      <c r="C73" s="79">
        <v>42369</v>
      </c>
      <c r="D73" s="12">
        <v>740.36</v>
      </c>
      <c r="E73" s="12">
        <v>740.36</v>
      </c>
      <c r="F73" s="12">
        <v>27.76</v>
      </c>
      <c r="G73" s="12">
        <v>712.6</v>
      </c>
      <c r="H73" s="22">
        <v>18.510000000000002</v>
      </c>
      <c r="I73" s="54" t="s">
        <v>428</v>
      </c>
      <c r="J73" s="78">
        <v>40</v>
      </c>
      <c r="K73" s="49">
        <v>18.510000000000002</v>
      </c>
      <c r="L73" s="13"/>
    </row>
    <row r="74" spans="1:12">
      <c r="A74" s="9" t="s">
        <v>181</v>
      </c>
      <c r="B74" s="54" t="s">
        <v>22</v>
      </c>
      <c r="C74" s="79">
        <v>42369</v>
      </c>
      <c r="D74" s="12">
        <v>740.36</v>
      </c>
      <c r="E74" s="12">
        <v>740.36</v>
      </c>
      <c r="F74" s="12">
        <v>27.76</v>
      </c>
      <c r="G74" s="12">
        <v>712.6</v>
      </c>
      <c r="H74" s="22">
        <v>18.510000000000002</v>
      </c>
      <c r="I74" s="54" t="s">
        <v>428</v>
      </c>
      <c r="J74" s="78">
        <v>40</v>
      </c>
      <c r="K74" s="49">
        <v>18.510000000000002</v>
      </c>
      <c r="L74" s="13"/>
    </row>
    <row r="75" spans="1:12">
      <c r="A75" s="9" t="s">
        <v>181</v>
      </c>
      <c r="B75" s="54" t="s">
        <v>22</v>
      </c>
      <c r="C75" s="79">
        <v>42369</v>
      </c>
      <c r="D75" s="12">
        <v>740.36</v>
      </c>
      <c r="E75" s="12">
        <v>740.36</v>
      </c>
      <c r="F75" s="12">
        <v>27.76</v>
      </c>
      <c r="G75" s="12">
        <v>712.6</v>
      </c>
      <c r="H75" s="22">
        <v>18.510000000000002</v>
      </c>
      <c r="I75" s="54" t="s">
        <v>428</v>
      </c>
      <c r="J75" s="78">
        <v>40</v>
      </c>
      <c r="K75" s="49">
        <v>18.510000000000002</v>
      </c>
      <c r="L75" s="13"/>
    </row>
    <row r="76" spans="1:12">
      <c r="A76" s="9" t="s">
        <v>181</v>
      </c>
      <c r="B76" s="54" t="s">
        <v>22</v>
      </c>
      <c r="C76" s="79">
        <v>42369</v>
      </c>
      <c r="D76" s="12">
        <v>740.36</v>
      </c>
      <c r="E76" s="12">
        <v>740.36</v>
      </c>
      <c r="F76" s="12">
        <v>27.76</v>
      </c>
      <c r="G76" s="12">
        <v>712.6</v>
      </c>
      <c r="H76" s="22">
        <v>18.510000000000002</v>
      </c>
      <c r="I76" s="54" t="s">
        <v>428</v>
      </c>
      <c r="J76" s="78">
        <v>40</v>
      </c>
      <c r="K76" s="49">
        <v>18.510000000000002</v>
      </c>
      <c r="L76" s="13"/>
    </row>
    <row r="77" spans="1:12">
      <c r="A77" s="9" t="s">
        <v>181</v>
      </c>
      <c r="B77" s="54" t="s">
        <v>22</v>
      </c>
      <c r="C77" s="79">
        <v>42369</v>
      </c>
      <c r="D77" s="12">
        <v>740.36</v>
      </c>
      <c r="E77" s="12">
        <v>740.36</v>
      </c>
      <c r="F77" s="12">
        <v>27.76</v>
      </c>
      <c r="G77" s="12">
        <v>712.6</v>
      </c>
      <c r="H77" s="22">
        <v>18.510000000000002</v>
      </c>
      <c r="I77" s="54" t="s">
        <v>428</v>
      </c>
      <c r="J77" s="78">
        <v>40</v>
      </c>
      <c r="K77" s="49">
        <v>18.510000000000002</v>
      </c>
      <c r="L77" s="13"/>
    </row>
    <row r="78" spans="1:12">
      <c r="A78" s="9" t="s">
        <v>181</v>
      </c>
      <c r="B78" s="54" t="s">
        <v>22</v>
      </c>
      <c r="C78" s="79">
        <v>42369</v>
      </c>
      <c r="D78" s="12">
        <v>740.36</v>
      </c>
      <c r="E78" s="12">
        <v>740.36</v>
      </c>
      <c r="F78" s="12">
        <v>27.76</v>
      </c>
      <c r="G78" s="12">
        <v>712.6</v>
      </c>
      <c r="H78" s="22">
        <v>18.510000000000002</v>
      </c>
      <c r="I78" s="54" t="s">
        <v>428</v>
      </c>
      <c r="J78" s="78">
        <v>40</v>
      </c>
      <c r="K78" s="49">
        <v>18.510000000000002</v>
      </c>
      <c r="L78" s="13"/>
    </row>
    <row r="79" spans="1:12">
      <c r="A79" s="9" t="s">
        <v>181</v>
      </c>
      <c r="B79" s="54" t="s">
        <v>22</v>
      </c>
      <c r="C79" s="79">
        <v>42369</v>
      </c>
      <c r="D79" s="12">
        <v>740.36</v>
      </c>
      <c r="E79" s="12">
        <v>740.36</v>
      </c>
      <c r="F79" s="12">
        <v>27.76</v>
      </c>
      <c r="G79" s="12">
        <v>712.6</v>
      </c>
      <c r="H79" s="22">
        <v>18.510000000000002</v>
      </c>
      <c r="I79" s="54" t="s">
        <v>428</v>
      </c>
      <c r="J79" s="78">
        <v>40</v>
      </c>
      <c r="K79" s="49">
        <v>18.510000000000002</v>
      </c>
      <c r="L79" s="13"/>
    </row>
    <row r="80" spans="1:12">
      <c r="A80" s="9" t="s">
        <v>432</v>
      </c>
      <c r="B80" s="54" t="s">
        <v>22</v>
      </c>
      <c r="C80" s="79">
        <v>42369</v>
      </c>
      <c r="D80" s="12">
        <v>12537.07</v>
      </c>
      <c r="E80" s="12">
        <v>12537.07</v>
      </c>
      <c r="F80" s="12">
        <v>470.14</v>
      </c>
      <c r="G80" s="12">
        <v>12066.93</v>
      </c>
      <c r="H80" s="22">
        <v>313.43</v>
      </c>
      <c r="I80" s="54" t="s">
        <v>428</v>
      </c>
      <c r="J80" s="78">
        <v>40</v>
      </c>
      <c r="K80" s="49">
        <v>313.43</v>
      </c>
      <c r="L80" s="13"/>
    </row>
    <row r="81" spans="1:12">
      <c r="A81" s="9" t="s">
        <v>433</v>
      </c>
      <c r="B81" s="54" t="s">
        <v>22</v>
      </c>
      <c r="C81" s="79">
        <v>42369</v>
      </c>
      <c r="D81" s="12">
        <v>16180.91</v>
      </c>
      <c r="E81" s="12">
        <v>16180.91</v>
      </c>
      <c r="F81" s="12">
        <v>606.78</v>
      </c>
      <c r="G81" s="12">
        <v>15574.13</v>
      </c>
      <c r="H81" s="22">
        <v>404.52</v>
      </c>
      <c r="I81" s="54" t="s">
        <v>428</v>
      </c>
      <c r="J81" s="78">
        <v>40</v>
      </c>
      <c r="K81" s="49">
        <v>404.52</v>
      </c>
      <c r="L81" s="13"/>
    </row>
    <row r="82" spans="1:12">
      <c r="A82" s="9" t="s">
        <v>433</v>
      </c>
      <c r="B82" s="54" t="s">
        <v>22</v>
      </c>
      <c r="C82" s="79">
        <v>42369</v>
      </c>
      <c r="D82" s="12">
        <v>16180.91</v>
      </c>
      <c r="E82" s="12">
        <v>16180.91</v>
      </c>
      <c r="F82" s="12">
        <v>606.78</v>
      </c>
      <c r="G82" s="12">
        <v>15574.13</v>
      </c>
      <c r="H82" s="22">
        <v>404.52</v>
      </c>
      <c r="I82" s="54" t="s">
        <v>428</v>
      </c>
      <c r="J82" s="78">
        <v>40</v>
      </c>
      <c r="K82" s="49">
        <v>404.52</v>
      </c>
      <c r="L82" s="13"/>
    </row>
    <row r="83" spans="1:12">
      <c r="A83" s="9" t="s">
        <v>433</v>
      </c>
      <c r="B83" s="54" t="s">
        <v>22</v>
      </c>
      <c r="C83" s="79">
        <v>42369</v>
      </c>
      <c r="D83" s="12">
        <v>16180.91</v>
      </c>
      <c r="E83" s="12">
        <v>16180.91</v>
      </c>
      <c r="F83" s="12">
        <v>606.78</v>
      </c>
      <c r="G83" s="12">
        <v>15574.13</v>
      </c>
      <c r="H83" s="22">
        <v>404.52</v>
      </c>
      <c r="I83" s="54" t="s">
        <v>428</v>
      </c>
      <c r="J83" s="78">
        <v>40</v>
      </c>
      <c r="K83" s="49">
        <v>404.52</v>
      </c>
      <c r="L83" s="13"/>
    </row>
    <row r="84" spans="1:12">
      <c r="A84" s="9" t="s">
        <v>433</v>
      </c>
      <c r="B84" s="54" t="s">
        <v>22</v>
      </c>
      <c r="C84" s="79">
        <v>42369</v>
      </c>
      <c r="D84" s="12">
        <v>16180.91</v>
      </c>
      <c r="E84" s="12">
        <v>16180.91</v>
      </c>
      <c r="F84" s="12">
        <v>606.78</v>
      </c>
      <c r="G84" s="12">
        <v>15574.13</v>
      </c>
      <c r="H84" s="22">
        <v>404.52</v>
      </c>
      <c r="I84" s="54" t="s">
        <v>428</v>
      </c>
      <c r="J84" s="78">
        <v>40</v>
      </c>
      <c r="K84" s="49">
        <v>404.52</v>
      </c>
      <c r="L84" s="13"/>
    </row>
    <row r="85" spans="1:12">
      <c r="A85" s="9" t="s">
        <v>433</v>
      </c>
      <c r="B85" s="54" t="s">
        <v>22</v>
      </c>
      <c r="C85" s="79">
        <v>42369</v>
      </c>
      <c r="D85" s="12">
        <v>16180.91</v>
      </c>
      <c r="E85" s="12">
        <v>16180.91</v>
      </c>
      <c r="F85" s="12">
        <v>606.78</v>
      </c>
      <c r="G85" s="12">
        <v>15574.13</v>
      </c>
      <c r="H85" s="22">
        <v>404.52</v>
      </c>
      <c r="I85" s="54" t="s">
        <v>428</v>
      </c>
      <c r="J85" s="78">
        <v>40</v>
      </c>
      <c r="K85" s="49">
        <v>404.52</v>
      </c>
      <c r="L85" s="13"/>
    </row>
    <row r="86" spans="1:12">
      <c r="A86" s="9" t="s">
        <v>433</v>
      </c>
      <c r="B86" s="54" t="s">
        <v>22</v>
      </c>
      <c r="C86" s="79">
        <v>42369</v>
      </c>
      <c r="D86" s="12">
        <v>16180.91</v>
      </c>
      <c r="E86" s="12">
        <v>16180.91</v>
      </c>
      <c r="F86" s="12">
        <v>606.78</v>
      </c>
      <c r="G86" s="12">
        <v>15574.13</v>
      </c>
      <c r="H86" s="22">
        <v>404.52</v>
      </c>
      <c r="I86" s="54" t="s">
        <v>428</v>
      </c>
      <c r="J86" s="78">
        <v>40</v>
      </c>
      <c r="K86" s="49">
        <v>404.52</v>
      </c>
      <c r="L86" s="13"/>
    </row>
    <row r="87" spans="1:12">
      <c r="A87" s="9" t="s">
        <v>433</v>
      </c>
      <c r="B87" s="54" t="s">
        <v>22</v>
      </c>
      <c r="C87" s="79">
        <v>42369</v>
      </c>
      <c r="D87" s="12">
        <v>16180.91</v>
      </c>
      <c r="E87" s="12">
        <v>16180.91</v>
      </c>
      <c r="F87" s="12">
        <v>606.78</v>
      </c>
      <c r="G87" s="12">
        <v>15574.13</v>
      </c>
      <c r="H87" s="22">
        <v>404.52</v>
      </c>
      <c r="I87" s="54" t="s">
        <v>428</v>
      </c>
      <c r="J87" s="78">
        <v>40</v>
      </c>
      <c r="K87" s="49">
        <v>404.52</v>
      </c>
      <c r="L87" s="13"/>
    </row>
    <row r="88" spans="1:12">
      <c r="A88" s="9" t="s">
        <v>433</v>
      </c>
      <c r="B88" s="54" t="s">
        <v>22</v>
      </c>
      <c r="C88" s="79">
        <v>42369</v>
      </c>
      <c r="D88" s="12">
        <v>16180.91</v>
      </c>
      <c r="E88" s="12">
        <v>16180.91</v>
      </c>
      <c r="F88" s="12">
        <v>606.78</v>
      </c>
      <c r="G88" s="12">
        <v>15574.13</v>
      </c>
      <c r="H88" s="22">
        <v>404.52</v>
      </c>
      <c r="I88" s="54" t="s">
        <v>428</v>
      </c>
      <c r="J88" s="78">
        <v>40</v>
      </c>
      <c r="K88" s="49">
        <v>404.52</v>
      </c>
      <c r="L88" s="13"/>
    </row>
    <row r="89" spans="1:12">
      <c r="A89" s="9" t="s">
        <v>433</v>
      </c>
      <c r="B89" s="54" t="s">
        <v>22</v>
      </c>
      <c r="C89" s="79">
        <v>42369</v>
      </c>
      <c r="D89" s="12">
        <v>16180.91</v>
      </c>
      <c r="E89" s="12">
        <v>16180.91</v>
      </c>
      <c r="F89" s="12">
        <v>606.78</v>
      </c>
      <c r="G89" s="12">
        <v>15574.13</v>
      </c>
      <c r="H89" s="22">
        <v>404.52</v>
      </c>
      <c r="I89" s="54" t="s">
        <v>428</v>
      </c>
      <c r="J89" s="78">
        <v>40</v>
      </c>
      <c r="K89" s="49">
        <v>404.52</v>
      </c>
      <c r="L89" s="13"/>
    </row>
    <row r="90" spans="1:12">
      <c r="A90" s="9" t="s">
        <v>433</v>
      </c>
      <c r="B90" s="54" t="s">
        <v>22</v>
      </c>
      <c r="C90" s="79">
        <v>42369</v>
      </c>
      <c r="D90" s="12">
        <v>16180.91</v>
      </c>
      <c r="E90" s="12">
        <v>16180.91</v>
      </c>
      <c r="F90" s="12">
        <v>606.78</v>
      </c>
      <c r="G90" s="12">
        <v>15574.13</v>
      </c>
      <c r="H90" s="22">
        <v>404.52</v>
      </c>
      <c r="I90" s="54" t="s">
        <v>428</v>
      </c>
      <c r="J90" s="78">
        <v>40</v>
      </c>
      <c r="K90" s="49">
        <v>404.52</v>
      </c>
      <c r="L90" s="13"/>
    </row>
    <row r="91" spans="1:12">
      <c r="A91" s="9" t="s">
        <v>433</v>
      </c>
      <c r="B91" s="54" t="s">
        <v>22</v>
      </c>
      <c r="C91" s="79">
        <v>42369</v>
      </c>
      <c r="D91" s="12">
        <v>16180.9</v>
      </c>
      <c r="E91" s="12">
        <v>16180.9</v>
      </c>
      <c r="F91" s="12">
        <v>606.78</v>
      </c>
      <c r="G91" s="12">
        <v>15574.12</v>
      </c>
      <c r="H91" s="22">
        <v>404.52</v>
      </c>
      <c r="I91" s="54" t="s">
        <v>428</v>
      </c>
      <c r="J91" s="78">
        <v>40</v>
      </c>
      <c r="K91" s="49">
        <v>404.52</v>
      </c>
      <c r="L91" s="13"/>
    </row>
    <row r="92" spans="1:12">
      <c r="A92" s="9" t="s">
        <v>433</v>
      </c>
      <c r="B92" s="54" t="s">
        <v>22</v>
      </c>
      <c r="C92" s="79">
        <v>42369</v>
      </c>
      <c r="D92" s="12">
        <v>16180.9</v>
      </c>
      <c r="E92" s="12">
        <v>16180.9</v>
      </c>
      <c r="F92" s="12">
        <v>606.78</v>
      </c>
      <c r="G92" s="12">
        <v>15574.12</v>
      </c>
      <c r="H92" s="22">
        <v>404.52</v>
      </c>
      <c r="I92" s="54" t="s">
        <v>428</v>
      </c>
      <c r="J92" s="78">
        <v>40</v>
      </c>
      <c r="K92" s="49">
        <v>404.52</v>
      </c>
      <c r="L92" s="13"/>
    </row>
    <row r="93" spans="1:12">
      <c r="A93" s="9" t="s">
        <v>433</v>
      </c>
      <c r="B93" s="54" t="s">
        <v>22</v>
      </c>
      <c r="C93" s="79">
        <v>42369</v>
      </c>
      <c r="D93" s="12">
        <v>16180.9</v>
      </c>
      <c r="E93" s="12">
        <v>16180.9</v>
      </c>
      <c r="F93" s="12">
        <v>606.78</v>
      </c>
      <c r="G93" s="12">
        <v>15574.12</v>
      </c>
      <c r="H93" s="22">
        <v>404.52</v>
      </c>
      <c r="I93" s="54" t="s">
        <v>428</v>
      </c>
      <c r="J93" s="78">
        <v>40</v>
      </c>
      <c r="K93" s="49">
        <v>404.52</v>
      </c>
      <c r="L93" s="13"/>
    </row>
    <row r="94" spans="1:12">
      <c r="A94" s="9" t="s">
        <v>433</v>
      </c>
      <c r="B94" s="54" t="s">
        <v>22</v>
      </c>
      <c r="C94" s="79">
        <v>42369</v>
      </c>
      <c r="D94" s="12">
        <v>16180.9</v>
      </c>
      <c r="E94" s="12">
        <v>16180.9</v>
      </c>
      <c r="F94" s="12">
        <v>606.78</v>
      </c>
      <c r="G94" s="12">
        <v>15574.12</v>
      </c>
      <c r="H94" s="22">
        <v>404.52</v>
      </c>
      <c r="I94" s="54" t="s">
        <v>428</v>
      </c>
      <c r="J94" s="78">
        <v>40</v>
      </c>
      <c r="K94" s="49">
        <v>404.52</v>
      </c>
      <c r="L94" s="13"/>
    </row>
    <row r="95" spans="1:12">
      <c r="A95" s="9" t="s">
        <v>433</v>
      </c>
      <c r="B95" s="54" t="s">
        <v>22</v>
      </c>
      <c r="C95" s="79">
        <v>42369</v>
      </c>
      <c r="D95" s="12">
        <v>16180.9</v>
      </c>
      <c r="E95" s="12">
        <v>16180.9</v>
      </c>
      <c r="F95" s="12">
        <v>606.78</v>
      </c>
      <c r="G95" s="12">
        <v>15574.12</v>
      </c>
      <c r="H95" s="22">
        <v>404.52</v>
      </c>
      <c r="I95" s="54" t="s">
        <v>428</v>
      </c>
      <c r="J95" s="78">
        <v>40</v>
      </c>
      <c r="K95" s="49">
        <v>404.52</v>
      </c>
      <c r="L95" s="13"/>
    </row>
    <row r="96" spans="1:12">
      <c r="A96" s="9" t="s">
        <v>433</v>
      </c>
      <c r="B96" s="54" t="s">
        <v>22</v>
      </c>
      <c r="C96" s="79">
        <v>42369</v>
      </c>
      <c r="D96" s="12">
        <v>16180.9</v>
      </c>
      <c r="E96" s="12">
        <v>16180.9</v>
      </c>
      <c r="F96" s="12">
        <v>606.78</v>
      </c>
      <c r="G96" s="12">
        <v>15574.12</v>
      </c>
      <c r="H96" s="22">
        <v>404.52</v>
      </c>
      <c r="I96" s="54" t="s">
        <v>428</v>
      </c>
      <c r="J96" s="78">
        <v>40</v>
      </c>
      <c r="K96" s="49">
        <v>404.52</v>
      </c>
      <c r="L96" s="13"/>
    </row>
    <row r="97" spans="1:12">
      <c r="A97" s="9" t="s">
        <v>433</v>
      </c>
      <c r="B97" s="54" t="s">
        <v>22</v>
      </c>
      <c r="C97" s="79">
        <v>42369</v>
      </c>
      <c r="D97" s="12">
        <v>16180.9</v>
      </c>
      <c r="E97" s="12">
        <v>16180.9</v>
      </c>
      <c r="F97" s="12">
        <v>606.78</v>
      </c>
      <c r="G97" s="12">
        <v>15574.12</v>
      </c>
      <c r="H97" s="22">
        <v>404.52</v>
      </c>
      <c r="I97" s="54" t="s">
        <v>428</v>
      </c>
      <c r="J97" s="78">
        <v>40</v>
      </c>
      <c r="K97" s="49">
        <v>404.52</v>
      </c>
      <c r="L97" s="13"/>
    </row>
    <row r="98" spans="1:12">
      <c r="A98" s="9" t="s">
        <v>433</v>
      </c>
      <c r="B98" s="54" t="s">
        <v>22</v>
      </c>
      <c r="C98" s="79">
        <v>42369</v>
      </c>
      <c r="D98" s="12">
        <v>16180.9</v>
      </c>
      <c r="E98" s="12">
        <v>16180.9</v>
      </c>
      <c r="F98" s="12">
        <v>606.78</v>
      </c>
      <c r="G98" s="12">
        <v>15574.12</v>
      </c>
      <c r="H98" s="22">
        <v>404.52</v>
      </c>
      <c r="I98" s="54" t="s">
        <v>428</v>
      </c>
      <c r="J98" s="78">
        <v>40</v>
      </c>
      <c r="K98" s="49">
        <v>404.52</v>
      </c>
      <c r="L98" s="13"/>
    </row>
    <row r="99" spans="1:12">
      <c r="A99" s="9" t="s">
        <v>433</v>
      </c>
      <c r="B99" s="54" t="s">
        <v>22</v>
      </c>
      <c r="C99" s="79">
        <v>42369</v>
      </c>
      <c r="D99" s="12">
        <v>16180.9</v>
      </c>
      <c r="E99" s="12">
        <v>16180.9</v>
      </c>
      <c r="F99" s="12">
        <v>606.78</v>
      </c>
      <c r="G99" s="12">
        <v>15574.12</v>
      </c>
      <c r="H99" s="22">
        <v>404.52</v>
      </c>
      <c r="I99" s="54" t="s">
        <v>428</v>
      </c>
      <c r="J99" s="78">
        <v>40</v>
      </c>
      <c r="K99" s="49">
        <v>404.52</v>
      </c>
      <c r="L99" s="13"/>
    </row>
    <row r="100" spans="1:12">
      <c r="A100" s="9" t="s">
        <v>433</v>
      </c>
      <c r="B100" s="54" t="s">
        <v>22</v>
      </c>
      <c r="C100" s="79">
        <v>42369</v>
      </c>
      <c r="D100" s="12">
        <v>16180.9</v>
      </c>
      <c r="E100" s="12">
        <v>16180.9</v>
      </c>
      <c r="F100" s="12">
        <v>606.78</v>
      </c>
      <c r="G100" s="12">
        <v>15574.12</v>
      </c>
      <c r="H100" s="22">
        <v>404.52</v>
      </c>
      <c r="I100" s="54" t="s">
        <v>428</v>
      </c>
      <c r="J100" s="78">
        <v>40</v>
      </c>
      <c r="K100" s="49">
        <v>404.52</v>
      </c>
      <c r="L100" s="13"/>
    </row>
    <row r="101" spans="1:12">
      <c r="A101" s="9" t="s">
        <v>433</v>
      </c>
      <c r="B101" s="54" t="s">
        <v>22</v>
      </c>
      <c r="C101" s="79">
        <v>42369</v>
      </c>
      <c r="D101" s="12">
        <v>16180.9</v>
      </c>
      <c r="E101" s="12">
        <v>16180.9</v>
      </c>
      <c r="F101" s="12">
        <v>606.78</v>
      </c>
      <c r="G101" s="12">
        <v>15574.12</v>
      </c>
      <c r="H101" s="22">
        <v>404.52</v>
      </c>
      <c r="I101" s="54" t="s">
        <v>428</v>
      </c>
      <c r="J101" s="78">
        <v>40</v>
      </c>
      <c r="K101" s="49">
        <v>404.52</v>
      </c>
      <c r="L101" s="13"/>
    </row>
    <row r="102" spans="1:12">
      <c r="A102" s="9" t="s">
        <v>433</v>
      </c>
      <c r="B102" s="54" t="s">
        <v>22</v>
      </c>
      <c r="C102" s="79">
        <v>42369</v>
      </c>
      <c r="D102" s="12">
        <v>16180.9</v>
      </c>
      <c r="E102" s="12">
        <v>16180.9</v>
      </c>
      <c r="F102" s="12">
        <v>606.78</v>
      </c>
      <c r="G102" s="12">
        <v>15574.12</v>
      </c>
      <c r="H102" s="22">
        <v>404.52</v>
      </c>
      <c r="I102" s="54" t="s">
        <v>428</v>
      </c>
      <c r="J102" s="78">
        <v>40</v>
      </c>
      <c r="K102" s="49">
        <v>404.52</v>
      </c>
      <c r="L102" s="13"/>
    </row>
    <row r="103" spans="1:12">
      <c r="A103" s="9" t="s">
        <v>433</v>
      </c>
      <c r="B103" s="54" t="s">
        <v>22</v>
      </c>
      <c r="C103" s="79">
        <v>42369</v>
      </c>
      <c r="D103" s="12">
        <v>16180.9</v>
      </c>
      <c r="E103" s="12">
        <v>16180.9</v>
      </c>
      <c r="F103" s="12">
        <v>606.78</v>
      </c>
      <c r="G103" s="12">
        <v>15574.12</v>
      </c>
      <c r="H103" s="22">
        <v>404.52</v>
      </c>
      <c r="I103" s="54" t="s">
        <v>428</v>
      </c>
      <c r="J103" s="78">
        <v>40</v>
      </c>
      <c r="K103" s="49">
        <v>404.52</v>
      </c>
      <c r="L103" s="13"/>
    </row>
    <row r="104" spans="1:12">
      <c r="A104" s="9" t="s">
        <v>433</v>
      </c>
      <c r="B104" s="54" t="s">
        <v>22</v>
      </c>
      <c r="C104" s="79">
        <v>42369</v>
      </c>
      <c r="D104" s="12">
        <v>16180.9</v>
      </c>
      <c r="E104" s="12">
        <v>16180.9</v>
      </c>
      <c r="F104" s="12">
        <v>606.78</v>
      </c>
      <c r="G104" s="12">
        <v>15574.12</v>
      </c>
      <c r="H104" s="22">
        <v>404.52</v>
      </c>
      <c r="I104" s="54" t="s">
        <v>428</v>
      </c>
      <c r="J104" s="78">
        <v>40</v>
      </c>
      <c r="K104" s="49">
        <v>404.52</v>
      </c>
      <c r="L104" s="13"/>
    </row>
    <row r="105" spans="1:12">
      <c r="A105" s="9" t="s">
        <v>433</v>
      </c>
      <c r="B105" s="54" t="s">
        <v>22</v>
      </c>
      <c r="C105" s="79">
        <v>42369</v>
      </c>
      <c r="D105" s="12">
        <v>16180.9</v>
      </c>
      <c r="E105" s="12">
        <v>16180.9</v>
      </c>
      <c r="F105" s="12">
        <v>606.78</v>
      </c>
      <c r="G105" s="12">
        <v>15574.12</v>
      </c>
      <c r="H105" s="22">
        <v>404.52</v>
      </c>
      <c r="I105" s="54" t="s">
        <v>428</v>
      </c>
      <c r="J105" s="78">
        <v>40</v>
      </c>
      <c r="K105" s="49">
        <v>404.52</v>
      </c>
      <c r="L105" s="13"/>
    </row>
    <row r="106" spans="1:12">
      <c r="A106" s="9" t="s">
        <v>433</v>
      </c>
      <c r="B106" s="54" t="s">
        <v>22</v>
      </c>
      <c r="C106" s="79">
        <v>42369</v>
      </c>
      <c r="D106" s="12">
        <v>16180.9</v>
      </c>
      <c r="E106" s="12">
        <v>16180.9</v>
      </c>
      <c r="F106" s="12">
        <v>606.78</v>
      </c>
      <c r="G106" s="12">
        <v>15574.12</v>
      </c>
      <c r="H106" s="22">
        <v>404.52</v>
      </c>
      <c r="I106" s="54" t="s">
        <v>428</v>
      </c>
      <c r="J106" s="78">
        <v>40</v>
      </c>
      <c r="K106" s="49">
        <v>404.52</v>
      </c>
      <c r="L106" s="13"/>
    </row>
    <row r="107" spans="1:12">
      <c r="A107" s="9" t="s">
        <v>433</v>
      </c>
      <c r="B107" s="54" t="s">
        <v>22</v>
      </c>
      <c r="C107" s="79">
        <v>42369</v>
      </c>
      <c r="D107" s="12">
        <v>16180.9</v>
      </c>
      <c r="E107" s="12">
        <v>16180.9</v>
      </c>
      <c r="F107" s="12">
        <v>606.78</v>
      </c>
      <c r="G107" s="12">
        <v>15574.12</v>
      </c>
      <c r="H107" s="22">
        <v>404.52</v>
      </c>
      <c r="I107" s="54" t="s">
        <v>428</v>
      </c>
      <c r="J107" s="78">
        <v>40</v>
      </c>
      <c r="K107" s="49">
        <v>404.52</v>
      </c>
      <c r="L107" s="13"/>
    </row>
    <row r="108" spans="1:12">
      <c r="A108" s="9" t="s">
        <v>433</v>
      </c>
      <c r="B108" s="54" t="s">
        <v>22</v>
      </c>
      <c r="C108" s="79">
        <v>42369</v>
      </c>
      <c r="D108" s="12">
        <v>16180.9</v>
      </c>
      <c r="E108" s="12">
        <v>16180.9</v>
      </c>
      <c r="F108" s="12">
        <v>606.78</v>
      </c>
      <c r="G108" s="12">
        <v>15574.12</v>
      </c>
      <c r="H108" s="22">
        <v>404.52</v>
      </c>
      <c r="I108" s="54" t="s">
        <v>428</v>
      </c>
      <c r="J108" s="78">
        <v>40</v>
      </c>
      <c r="K108" s="49">
        <v>404.52</v>
      </c>
      <c r="L108" s="13"/>
    </row>
    <row r="109" spans="1:12">
      <c r="A109" s="9" t="s">
        <v>433</v>
      </c>
      <c r="B109" s="54" t="s">
        <v>22</v>
      </c>
      <c r="C109" s="79">
        <v>42369</v>
      </c>
      <c r="D109" s="12">
        <v>16180.9</v>
      </c>
      <c r="E109" s="12">
        <v>16180.9</v>
      </c>
      <c r="F109" s="12">
        <v>606.78</v>
      </c>
      <c r="G109" s="12">
        <v>15574.12</v>
      </c>
      <c r="H109" s="22">
        <v>404.52</v>
      </c>
      <c r="I109" s="54" t="s">
        <v>428</v>
      </c>
      <c r="J109" s="78">
        <v>40</v>
      </c>
      <c r="K109" s="49">
        <v>404.52</v>
      </c>
      <c r="L109" s="13"/>
    </row>
    <row r="110" spans="1:12">
      <c r="A110" s="9" t="s">
        <v>433</v>
      </c>
      <c r="B110" s="54" t="s">
        <v>22</v>
      </c>
      <c r="C110" s="79">
        <v>42369</v>
      </c>
      <c r="D110" s="12">
        <v>16180.9</v>
      </c>
      <c r="E110" s="12">
        <v>16180.9</v>
      </c>
      <c r="F110" s="12">
        <v>606.78</v>
      </c>
      <c r="G110" s="12">
        <v>15574.12</v>
      </c>
      <c r="H110" s="22">
        <v>404.52</v>
      </c>
      <c r="I110" s="54" t="s">
        <v>428</v>
      </c>
      <c r="J110" s="78">
        <v>40</v>
      </c>
      <c r="K110" s="49">
        <v>404.52</v>
      </c>
      <c r="L110" s="13"/>
    </row>
    <row r="111" spans="1:12">
      <c r="A111" s="9" t="s">
        <v>433</v>
      </c>
      <c r="B111" s="54" t="s">
        <v>22</v>
      </c>
      <c r="C111" s="79">
        <v>42369</v>
      </c>
      <c r="D111" s="12">
        <v>16180.9</v>
      </c>
      <c r="E111" s="12">
        <v>16180.9</v>
      </c>
      <c r="F111" s="12">
        <v>606.78</v>
      </c>
      <c r="G111" s="12">
        <v>15574.12</v>
      </c>
      <c r="H111" s="22">
        <v>404.52</v>
      </c>
      <c r="I111" s="54" t="s">
        <v>428</v>
      </c>
      <c r="J111" s="78">
        <v>40</v>
      </c>
      <c r="K111" s="49">
        <v>404.52</v>
      </c>
      <c r="L111" s="13"/>
    </row>
    <row r="112" spans="1:12">
      <c r="A112" s="9" t="s">
        <v>433</v>
      </c>
      <c r="B112" s="54" t="s">
        <v>22</v>
      </c>
      <c r="C112" s="79">
        <v>42369</v>
      </c>
      <c r="D112" s="12">
        <v>16180.9</v>
      </c>
      <c r="E112" s="12">
        <v>16180.9</v>
      </c>
      <c r="F112" s="12">
        <v>606.78</v>
      </c>
      <c r="G112" s="12">
        <v>15574.12</v>
      </c>
      <c r="H112" s="22">
        <v>404.52</v>
      </c>
      <c r="I112" s="54" t="s">
        <v>428</v>
      </c>
      <c r="J112" s="78">
        <v>40</v>
      </c>
      <c r="K112" s="49">
        <v>404.52</v>
      </c>
      <c r="L112" s="13"/>
    </row>
    <row r="113" spans="1:12">
      <c r="A113" s="9" t="s">
        <v>147</v>
      </c>
      <c r="B113" s="54" t="s">
        <v>22</v>
      </c>
      <c r="C113" s="79">
        <v>42369</v>
      </c>
      <c r="D113" s="12">
        <v>4285.8999999999996</v>
      </c>
      <c r="E113" s="12">
        <v>4285.8999999999996</v>
      </c>
      <c r="F113" s="12">
        <v>160.72</v>
      </c>
      <c r="G113" s="12">
        <v>4125.18</v>
      </c>
      <c r="H113" s="22">
        <v>107.15</v>
      </c>
      <c r="I113" s="54" t="s">
        <v>428</v>
      </c>
      <c r="J113" s="78">
        <v>40</v>
      </c>
      <c r="K113" s="49">
        <v>107.15</v>
      </c>
      <c r="L113" s="13"/>
    </row>
    <row r="114" spans="1:12">
      <c r="A114" s="9" t="s">
        <v>147</v>
      </c>
      <c r="B114" s="54" t="s">
        <v>22</v>
      </c>
      <c r="C114" s="79">
        <v>42369</v>
      </c>
      <c r="D114" s="12">
        <v>4285.8999999999996</v>
      </c>
      <c r="E114" s="12">
        <v>4285.8999999999996</v>
      </c>
      <c r="F114" s="12">
        <v>160.72</v>
      </c>
      <c r="G114" s="12">
        <v>4125.18</v>
      </c>
      <c r="H114" s="22">
        <v>107.15</v>
      </c>
      <c r="I114" s="54" t="s">
        <v>428</v>
      </c>
      <c r="J114" s="78">
        <v>40</v>
      </c>
      <c r="K114" s="49">
        <v>107.15</v>
      </c>
      <c r="L114" s="13"/>
    </row>
    <row r="115" spans="1:12">
      <c r="A115" s="9" t="s">
        <v>147</v>
      </c>
      <c r="B115" s="54" t="s">
        <v>22</v>
      </c>
      <c r="C115" s="79">
        <v>42369</v>
      </c>
      <c r="D115" s="12">
        <v>4285.8999999999996</v>
      </c>
      <c r="E115" s="12">
        <v>4285.8999999999996</v>
      </c>
      <c r="F115" s="12">
        <v>160.72</v>
      </c>
      <c r="G115" s="12">
        <v>4125.18</v>
      </c>
      <c r="H115" s="22">
        <v>107.15</v>
      </c>
      <c r="I115" s="54" t="s">
        <v>428</v>
      </c>
      <c r="J115" s="78">
        <v>40</v>
      </c>
      <c r="K115" s="49">
        <v>107.15</v>
      </c>
      <c r="L115" s="13"/>
    </row>
    <row r="116" spans="1:12">
      <c r="A116" s="9" t="s">
        <v>147</v>
      </c>
      <c r="B116" s="54" t="s">
        <v>22</v>
      </c>
      <c r="C116" s="79">
        <v>42369</v>
      </c>
      <c r="D116" s="12">
        <v>4285.8999999999996</v>
      </c>
      <c r="E116" s="12">
        <v>4285.8999999999996</v>
      </c>
      <c r="F116" s="12">
        <v>160.72</v>
      </c>
      <c r="G116" s="12">
        <v>4125.18</v>
      </c>
      <c r="H116" s="22">
        <v>107.15</v>
      </c>
      <c r="I116" s="54" t="s">
        <v>428</v>
      </c>
      <c r="J116" s="78">
        <v>40</v>
      </c>
      <c r="K116" s="49">
        <v>107.15</v>
      </c>
      <c r="L116" s="13"/>
    </row>
    <row r="117" spans="1:12">
      <c r="A117" s="9" t="s">
        <v>147</v>
      </c>
      <c r="B117" s="54" t="s">
        <v>22</v>
      </c>
      <c r="C117" s="79">
        <v>42369</v>
      </c>
      <c r="D117" s="12">
        <v>4285.8999999999996</v>
      </c>
      <c r="E117" s="12">
        <v>4285.8999999999996</v>
      </c>
      <c r="F117" s="12">
        <v>160.72</v>
      </c>
      <c r="G117" s="12">
        <v>4125.18</v>
      </c>
      <c r="H117" s="22">
        <v>107.15</v>
      </c>
      <c r="I117" s="54" t="s">
        <v>428</v>
      </c>
      <c r="J117" s="78">
        <v>40</v>
      </c>
      <c r="K117" s="49">
        <v>107.15</v>
      </c>
      <c r="L117" s="13"/>
    </row>
    <row r="118" spans="1:12">
      <c r="A118" s="9" t="s">
        <v>147</v>
      </c>
      <c r="B118" s="54" t="s">
        <v>22</v>
      </c>
      <c r="C118" s="79">
        <v>42369</v>
      </c>
      <c r="D118" s="12">
        <v>4285.8999999999996</v>
      </c>
      <c r="E118" s="12">
        <v>4285.8999999999996</v>
      </c>
      <c r="F118" s="12">
        <v>160.72</v>
      </c>
      <c r="G118" s="12">
        <v>4125.18</v>
      </c>
      <c r="H118" s="22">
        <v>107.15</v>
      </c>
      <c r="I118" s="54" t="s">
        <v>428</v>
      </c>
      <c r="J118" s="78">
        <v>40</v>
      </c>
      <c r="K118" s="49">
        <v>107.15</v>
      </c>
      <c r="L118" s="13"/>
    </row>
    <row r="119" spans="1:12">
      <c r="A119" s="9" t="s">
        <v>147</v>
      </c>
      <c r="B119" s="54" t="s">
        <v>22</v>
      </c>
      <c r="C119" s="79">
        <v>42369</v>
      </c>
      <c r="D119" s="12">
        <v>4285.8999999999996</v>
      </c>
      <c r="E119" s="12">
        <v>4285.8999999999996</v>
      </c>
      <c r="F119" s="12">
        <v>160.72</v>
      </c>
      <c r="G119" s="12">
        <v>4125.18</v>
      </c>
      <c r="H119" s="22">
        <v>107.15</v>
      </c>
      <c r="I119" s="54" t="s">
        <v>428</v>
      </c>
      <c r="J119" s="78">
        <v>40</v>
      </c>
      <c r="K119" s="49">
        <v>107.15</v>
      </c>
      <c r="L119" s="13"/>
    </row>
    <row r="120" spans="1:12">
      <c r="A120" s="9" t="s">
        <v>147</v>
      </c>
      <c r="B120" s="54" t="s">
        <v>22</v>
      </c>
      <c r="C120" s="79">
        <v>42369</v>
      </c>
      <c r="D120" s="12">
        <v>4285.8999999999996</v>
      </c>
      <c r="E120" s="12">
        <v>4285.8999999999996</v>
      </c>
      <c r="F120" s="12">
        <v>160.72</v>
      </c>
      <c r="G120" s="12">
        <v>4125.18</v>
      </c>
      <c r="H120" s="22">
        <v>107.15</v>
      </c>
      <c r="I120" s="54" t="s">
        <v>428</v>
      </c>
      <c r="J120" s="78">
        <v>40</v>
      </c>
      <c r="K120" s="49">
        <v>107.15</v>
      </c>
      <c r="L120" s="13"/>
    </row>
    <row r="121" spans="1:12">
      <c r="A121" s="9" t="s">
        <v>147</v>
      </c>
      <c r="B121" s="54" t="s">
        <v>22</v>
      </c>
      <c r="C121" s="79">
        <v>42369</v>
      </c>
      <c r="D121" s="12">
        <v>4285.8999999999996</v>
      </c>
      <c r="E121" s="12">
        <v>4285.8999999999996</v>
      </c>
      <c r="F121" s="12">
        <v>160.72</v>
      </c>
      <c r="G121" s="12">
        <v>4125.18</v>
      </c>
      <c r="H121" s="22">
        <v>107.15</v>
      </c>
      <c r="I121" s="54" t="s">
        <v>428</v>
      </c>
      <c r="J121" s="78">
        <v>40</v>
      </c>
      <c r="K121" s="49">
        <v>107.15</v>
      </c>
      <c r="L121" s="13"/>
    </row>
    <row r="122" spans="1:12">
      <c r="A122" s="9" t="s">
        <v>147</v>
      </c>
      <c r="B122" s="54" t="s">
        <v>22</v>
      </c>
      <c r="C122" s="79">
        <v>42369</v>
      </c>
      <c r="D122" s="12">
        <v>4285.8999999999996</v>
      </c>
      <c r="E122" s="12">
        <v>4285.8999999999996</v>
      </c>
      <c r="F122" s="12">
        <v>160.72</v>
      </c>
      <c r="G122" s="12">
        <v>4125.18</v>
      </c>
      <c r="H122" s="22">
        <v>107.15</v>
      </c>
      <c r="I122" s="54" t="s">
        <v>428</v>
      </c>
      <c r="J122" s="78">
        <v>40</v>
      </c>
      <c r="K122" s="49">
        <v>107.15</v>
      </c>
      <c r="L122" s="13"/>
    </row>
    <row r="123" spans="1:12">
      <c r="A123" s="9" t="s">
        <v>147</v>
      </c>
      <c r="B123" s="54" t="s">
        <v>22</v>
      </c>
      <c r="C123" s="79">
        <v>42369</v>
      </c>
      <c r="D123" s="12">
        <v>4285.8999999999996</v>
      </c>
      <c r="E123" s="12">
        <v>4285.8999999999996</v>
      </c>
      <c r="F123" s="12">
        <v>160.72</v>
      </c>
      <c r="G123" s="12">
        <v>4125.18</v>
      </c>
      <c r="H123" s="22">
        <v>107.15</v>
      </c>
      <c r="I123" s="54" t="s">
        <v>428</v>
      </c>
      <c r="J123" s="78">
        <v>40</v>
      </c>
      <c r="K123" s="49">
        <v>107.15</v>
      </c>
      <c r="L123" s="13"/>
    </row>
    <row r="124" spans="1:12">
      <c r="A124" s="9" t="s">
        <v>435</v>
      </c>
      <c r="B124" s="54" t="s">
        <v>22</v>
      </c>
      <c r="C124" s="79">
        <v>42369</v>
      </c>
      <c r="D124" s="12">
        <v>14162.65</v>
      </c>
      <c r="E124" s="12">
        <v>14162.65</v>
      </c>
      <c r="F124" s="12">
        <v>531.1</v>
      </c>
      <c r="G124" s="12">
        <v>13631.55</v>
      </c>
      <c r="H124" s="22">
        <v>354.07</v>
      </c>
      <c r="I124" s="54" t="s">
        <v>428</v>
      </c>
      <c r="J124" s="78">
        <v>40</v>
      </c>
      <c r="K124" s="49">
        <v>354.07</v>
      </c>
      <c r="L124" s="13"/>
    </row>
    <row r="125" spans="1:12">
      <c r="A125" s="9" t="s">
        <v>435</v>
      </c>
      <c r="B125" s="54" t="s">
        <v>22</v>
      </c>
      <c r="C125" s="79">
        <v>42369</v>
      </c>
      <c r="D125" s="12">
        <v>14162.65</v>
      </c>
      <c r="E125" s="12">
        <v>14162.65</v>
      </c>
      <c r="F125" s="12">
        <v>531.1</v>
      </c>
      <c r="G125" s="12">
        <v>13631.55</v>
      </c>
      <c r="H125" s="22">
        <v>354.07</v>
      </c>
      <c r="I125" s="54" t="s">
        <v>428</v>
      </c>
      <c r="J125" s="78">
        <v>40</v>
      </c>
      <c r="K125" s="49">
        <v>354.07</v>
      </c>
      <c r="L125" s="13"/>
    </row>
    <row r="126" spans="1:12">
      <c r="A126" s="9" t="s">
        <v>435</v>
      </c>
      <c r="B126" s="54" t="s">
        <v>22</v>
      </c>
      <c r="C126" s="79">
        <v>42369</v>
      </c>
      <c r="D126" s="12">
        <v>14162.65</v>
      </c>
      <c r="E126" s="12">
        <v>14162.65</v>
      </c>
      <c r="F126" s="12">
        <v>531.1</v>
      </c>
      <c r="G126" s="12">
        <v>13631.55</v>
      </c>
      <c r="H126" s="22">
        <v>354.07</v>
      </c>
      <c r="I126" s="54" t="s">
        <v>428</v>
      </c>
      <c r="J126" s="78">
        <v>40</v>
      </c>
      <c r="K126" s="49">
        <v>354.07</v>
      </c>
      <c r="L126" s="13"/>
    </row>
    <row r="127" spans="1:12">
      <c r="A127" s="9" t="s">
        <v>435</v>
      </c>
      <c r="B127" s="54" t="s">
        <v>22</v>
      </c>
      <c r="C127" s="79">
        <v>42369</v>
      </c>
      <c r="D127" s="12">
        <v>14162.65</v>
      </c>
      <c r="E127" s="12">
        <v>14162.65</v>
      </c>
      <c r="F127" s="12">
        <v>531.1</v>
      </c>
      <c r="G127" s="12">
        <v>13631.55</v>
      </c>
      <c r="H127" s="22">
        <v>354.07</v>
      </c>
      <c r="I127" s="54" t="s">
        <v>428</v>
      </c>
      <c r="J127" s="78">
        <v>40</v>
      </c>
      <c r="K127" s="49">
        <v>354.07</v>
      </c>
      <c r="L127" s="13"/>
    </row>
    <row r="128" spans="1:12">
      <c r="A128" s="9" t="s">
        <v>435</v>
      </c>
      <c r="B128" s="54" t="s">
        <v>22</v>
      </c>
      <c r="C128" s="79">
        <v>42369</v>
      </c>
      <c r="D128" s="12">
        <v>14162.65</v>
      </c>
      <c r="E128" s="12">
        <v>14162.65</v>
      </c>
      <c r="F128" s="12">
        <v>531.1</v>
      </c>
      <c r="G128" s="12">
        <v>13631.55</v>
      </c>
      <c r="H128" s="22">
        <v>354.07</v>
      </c>
      <c r="I128" s="54" t="s">
        <v>428</v>
      </c>
      <c r="J128" s="78">
        <v>40</v>
      </c>
      <c r="K128" s="49">
        <v>354.07</v>
      </c>
      <c r="L128" s="13"/>
    </row>
    <row r="129" spans="1:12">
      <c r="A129" s="9" t="s">
        <v>435</v>
      </c>
      <c r="B129" s="54" t="s">
        <v>22</v>
      </c>
      <c r="C129" s="79">
        <v>42369</v>
      </c>
      <c r="D129" s="12">
        <v>14162.65</v>
      </c>
      <c r="E129" s="12">
        <v>14162.65</v>
      </c>
      <c r="F129" s="12">
        <v>531.1</v>
      </c>
      <c r="G129" s="12">
        <v>13631.55</v>
      </c>
      <c r="H129" s="22">
        <v>354.07</v>
      </c>
      <c r="I129" s="54" t="s">
        <v>428</v>
      </c>
      <c r="J129" s="78">
        <v>40</v>
      </c>
      <c r="K129" s="49">
        <v>354.07</v>
      </c>
      <c r="L129" s="13"/>
    </row>
    <row r="130" spans="1:12">
      <c r="A130" s="9" t="s">
        <v>435</v>
      </c>
      <c r="B130" s="54" t="s">
        <v>22</v>
      </c>
      <c r="C130" s="79">
        <v>42369</v>
      </c>
      <c r="D130" s="12">
        <v>14162.65</v>
      </c>
      <c r="E130" s="12">
        <v>14162.65</v>
      </c>
      <c r="F130" s="12">
        <v>531.1</v>
      </c>
      <c r="G130" s="12">
        <v>13631.55</v>
      </c>
      <c r="H130" s="22">
        <v>354.07</v>
      </c>
      <c r="I130" s="54" t="s">
        <v>428</v>
      </c>
      <c r="J130" s="78">
        <v>40</v>
      </c>
      <c r="K130" s="49">
        <v>354.07</v>
      </c>
      <c r="L130" s="13"/>
    </row>
    <row r="131" spans="1:12">
      <c r="A131" s="9" t="s">
        <v>435</v>
      </c>
      <c r="B131" s="54" t="s">
        <v>22</v>
      </c>
      <c r="C131" s="79">
        <v>42369</v>
      </c>
      <c r="D131" s="12">
        <v>14162.65</v>
      </c>
      <c r="E131" s="12">
        <v>14162.65</v>
      </c>
      <c r="F131" s="12">
        <v>531.1</v>
      </c>
      <c r="G131" s="12">
        <v>13631.55</v>
      </c>
      <c r="H131" s="22">
        <v>354.07</v>
      </c>
      <c r="I131" s="54" t="s">
        <v>428</v>
      </c>
      <c r="J131" s="78">
        <v>40</v>
      </c>
      <c r="K131" s="49">
        <v>354.07</v>
      </c>
      <c r="L131" s="13"/>
    </row>
    <row r="132" spans="1:12">
      <c r="A132" s="9" t="s">
        <v>435</v>
      </c>
      <c r="B132" s="54" t="s">
        <v>22</v>
      </c>
      <c r="C132" s="79">
        <v>42369</v>
      </c>
      <c r="D132" s="12">
        <v>14162.65</v>
      </c>
      <c r="E132" s="12">
        <v>14162.65</v>
      </c>
      <c r="F132" s="12">
        <v>531.1</v>
      </c>
      <c r="G132" s="12">
        <v>13631.55</v>
      </c>
      <c r="H132" s="22">
        <v>354.07</v>
      </c>
      <c r="I132" s="54" t="s">
        <v>428</v>
      </c>
      <c r="J132" s="78">
        <v>40</v>
      </c>
      <c r="K132" s="49">
        <v>354.07</v>
      </c>
      <c r="L132" s="13"/>
    </row>
    <row r="133" spans="1:12">
      <c r="A133" s="9" t="s">
        <v>435</v>
      </c>
      <c r="B133" s="54" t="s">
        <v>22</v>
      </c>
      <c r="C133" s="79">
        <v>42369</v>
      </c>
      <c r="D133" s="12">
        <v>14162.65</v>
      </c>
      <c r="E133" s="12">
        <v>14162.65</v>
      </c>
      <c r="F133" s="12">
        <v>531.1</v>
      </c>
      <c r="G133" s="12">
        <v>13631.55</v>
      </c>
      <c r="H133" s="22">
        <v>354.07</v>
      </c>
      <c r="I133" s="54" t="s">
        <v>428</v>
      </c>
      <c r="J133" s="78">
        <v>40</v>
      </c>
      <c r="K133" s="49">
        <v>354.07</v>
      </c>
      <c r="L133" s="13"/>
    </row>
    <row r="134" spans="1:12">
      <c r="A134" s="9" t="s">
        <v>435</v>
      </c>
      <c r="B134" s="54" t="s">
        <v>22</v>
      </c>
      <c r="C134" s="79">
        <v>42369</v>
      </c>
      <c r="D134" s="12">
        <v>14162.65</v>
      </c>
      <c r="E134" s="12">
        <v>14162.65</v>
      </c>
      <c r="F134" s="12">
        <v>531.1</v>
      </c>
      <c r="G134" s="12">
        <v>13631.55</v>
      </c>
      <c r="H134" s="22">
        <v>354.07</v>
      </c>
      <c r="I134" s="54" t="s">
        <v>428</v>
      </c>
      <c r="J134" s="78">
        <v>40</v>
      </c>
      <c r="K134" s="49">
        <v>354.07</v>
      </c>
      <c r="L134" s="13"/>
    </row>
    <row r="135" spans="1:12">
      <c r="A135" s="9" t="s">
        <v>147</v>
      </c>
      <c r="B135" s="54" t="s">
        <v>22</v>
      </c>
      <c r="C135" s="79">
        <v>42369</v>
      </c>
      <c r="D135" s="12">
        <v>4285.8999999999996</v>
      </c>
      <c r="E135" s="12">
        <v>4285.8999999999996</v>
      </c>
      <c r="F135" s="12">
        <v>160.72</v>
      </c>
      <c r="G135" s="12">
        <v>4125.18</v>
      </c>
      <c r="H135" s="22">
        <v>107.15</v>
      </c>
      <c r="I135" s="54" t="s">
        <v>428</v>
      </c>
      <c r="J135" s="78">
        <v>40</v>
      </c>
      <c r="K135" s="49">
        <v>107.15</v>
      </c>
      <c r="L135" s="13"/>
    </row>
    <row r="136" spans="1:12">
      <c r="A136" s="9" t="s">
        <v>147</v>
      </c>
      <c r="B136" s="54" t="s">
        <v>22</v>
      </c>
      <c r="C136" s="79">
        <v>42369</v>
      </c>
      <c r="D136" s="12">
        <v>4285.8999999999996</v>
      </c>
      <c r="E136" s="12">
        <v>4285.8999999999996</v>
      </c>
      <c r="F136" s="12">
        <v>160.72</v>
      </c>
      <c r="G136" s="12">
        <v>4125.18</v>
      </c>
      <c r="H136" s="22">
        <v>107.15</v>
      </c>
      <c r="I136" s="54" t="s">
        <v>428</v>
      </c>
      <c r="J136" s="78">
        <v>40</v>
      </c>
      <c r="K136" s="49">
        <v>107.15</v>
      </c>
      <c r="L136" s="13"/>
    </row>
    <row r="137" spans="1:12">
      <c r="A137" s="9" t="s">
        <v>147</v>
      </c>
      <c r="B137" s="54" t="s">
        <v>22</v>
      </c>
      <c r="C137" s="79">
        <v>42369</v>
      </c>
      <c r="D137" s="12">
        <v>4285.8999999999996</v>
      </c>
      <c r="E137" s="12">
        <v>4285.8999999999996</v>
      </c>
      <c r="F137" s="12">
        <v>160.72</v>
      </c>
      <c r="G137" s="12">
        <v>4125.18</v>
      </c>
      <c r="H137" s="22">
        <v>107.15</v>
      </c>
      <c r="I137" s="54" t="s">
        <v>428</v>
      </c>
      <c r="J137" s="78">
        <v>40</v>
      </c>
      <c r="K137" s="49">
        <v>107.15</v>
      </c>
      <c r="L137" s="13"/>
    </row>
    <row r="138" spans="1:12">
      <c r="A138" s="9" t="s">
        <v>147</v>
      </c>
      <c r="B138" s="54" t="s">
        <v>22</v>
      </c>
      <c r="C138" s="79">
        <v>42369</v>
      </c>
      <c r="D138" s="12">
        <v>4285.8999999999996</v>
      </c>
      <c r="E138" s="12">
        <v>4285.8999999999996</v>
      </c>
      <c r="F138" s="12">
        <v>160.72</v>
      </c>
      <c r="G138" s="12">
        <v>4125.18</v>
      </c>
      <c r="H138" s="22">
        <v>107.15</v>
      </c>
      <c r="I138" s="54" t="s">
        <v>428</v>
      </c>
      <c r="J138" s="78">
        <v>40</v>
      </c>
      <c r="K138" s="49">
        <v>107.15</v>
      </c>
      <c r="L138" s="13"/>
    </row>
    <row r="139" spans="1:12">
      <c r="A139" s="9" t="s">
        <v>147</v>
      </c>
      <c r="B139" s="54" t="s">
        <v>22</v>
      </c>
      <c r="C139" s="79">
        <v>42369</v>
      </c>
      <c r="D139" s="12">
        <v>4285.8999999999996</v>
      </c>
      <c r="E139" s="12">
        <v>4285.8999999999996</v>
      </c>
      <c r="F139" s="12">
        <v>160.72</v>
      </c>
      <c r="G139" s="12">
        <v>4125.18</v>
      </c>
      <c r="H139" s="22">
        <v>107.15</v>
      </c>
      <c r="I139" s="54" t="s">
        <v>428</v>
      </c>
      <c r="J139" s="78">
        <v>40</v>
      </c>
      <c r="K139" s="49">
        <v>107.15</v>
      </c>
      <c r="L139" s="13"/>
    </row>
    <row r="140" spans="1:12">
      <c r="A140" s="9" t="s">
        <v>147</v>
      </c>
      <c r="B140" s="54" t="s">
        <v>22</v>
      </c>
      <c r="C140" s="79">
        <v>42369</v>
      </c>
      <c r="D140" s="12">
        <v>4285.8999999999996</v>
      </c>
      <c r="E140" s="12">
        <v>4285.8999999999996</v>
      </c>
      <c r="F140" s="12">
        <v>160.72</v>
      </c>
      <c r="G140" s="12">
        <v>4125.18</v>
      </c>
      <c r="H140" s="22">
        <v>107.15</v>
      </c>
      <c r="I140" s="54" t="s">
        <v>428</v>
      </c>
      <c r="J140" s="78">
        <v>40</v>
      </c>
      <c r="K140" s="49">
        <v>107.15</v>
      </c>
      <c r="L140" s="13"/>
    </row>
    <row r="141" spans="1:12">
      <c r="A141" s="9" t="s">
        <v>147</v>
      </c>
      <c r="B141" s="54" t="s">
        <v>22</v>
      </c>
      <c r="C141" s="79">
        <v>42369</v>
      </c>
      <c r="D141" s="12">
        <v>4285.8999999999996</v>
      </c>
      <c r="E141" s="12">
        <v>4285.8999999999996</v>
      </c>
      <c r="F141" s="12">
        <v>160.72</v>
      </c>
      <c r="G141" s="12">
        <v>4125.18</v>
      </c>
      <c r="H141" s="22">
        <v>107.15</v>
      </c>
      <c r="I141" s="54" t="s">
        <v>428</v>
      </c>
      <c r="J141" s="78">
        <v>40</v>
      </c>
      <c r="K141" s="49">
        <v>107.15</v>
      </c>
      <c r="L141" s="13"/>
    </row>
    <row r="142" spans="1:12">
      <c r="A142" s="9" t="s">
        <v>147</v>
      </c>
      <c r="B142" s="54" t="s">
        <v>22</v>
      </c>
      <c r="C142" s="79">
        <v>42369</v>
      </c>
      <c r="D142" s="12">
        <v>4285.8999999999996</v>
      </c>
      <c r="E142" s="12">
        <v>4285.8999999999996</v>
      </c>
      <c r="F142" s="12">
        <v>160.72</v>
      </c>
      <c r="G142" s="12">
        <v>4125.18</v>
      </c>
      <c r="H142" s="22">
        <v>107.15</v>
      </c>
      <c r="I142" s="54" t="s">
        <v>428</v>
      </c>
      <c r="J142" s="78">
        <v>40</v>
      </c>
      <c r="K142" s="49">
        <v>107.15</v>
      </c>
      <c r="L142" s="13"/>
    </row>
    <row r="143" spans="1:12">
      <c r="A143" s="9" t="s">
        <v>435</v>
      </c>
      <c r="B143" s="54" t="s">
        <v>22</v>
      </c>
      <c r="C143" s="79">
        <v>42369</v>
      </c>
      <c r="D143" s="12">
        <v>14162.65</v>
      </c>
      <c r="E143" s="12">
        <v>14162.65</v>
      </c>
      <c r="F143" s="12">
        <v>531.1</v>
      </c>
      <c r="G143" s="12">
        <v>13631.55</v>
      </c>
      <c r="H143" s="22">
        <v>354.07</v>
      </c>
      <c r="I143" s="54" t="s">
        <v>428</v>
      </c>
      <c r="J143" s="78">
        <v>40</v>
      </c>
      <c r="K143" s="49">
        <v>354.07</v>
      </c>
      <c r="L143" s="13"/>
    </row>
    <row r="144" spans="1:12">
      <c r="A144" s="9" t="s">
        <v>436</v>
      </c>
      <c r="B144" s="54" t="s">
        <v>22</v>
      </c>
      <c r="C144" s="79">
        <v>42369</v>
      </c>
      <c r="D144" s="12">
        <v>1537.5</v>
      </c>
      <c r="E144" s="12">
        <v>1537.5</v>
      </c>
      <c r="F144" s="12">
        <v>57.66</v>
      </c>
      <c r="G144" s="12">
        <v>1479.84</v>
      </c>
      <c r="H144" s="22">
        <v>38.44</v>
      </c>
      <c r="I144" s="54" t="s">
        <v>428</v>
      </c>
      <c r="J144" s="78">
        <v>40</v>
      </c>
      <c r="K144" s="49">
        <v>38.44</v>
      </c>
      <c r="L144" s="13"/>
    </row>
    <row r="145" spans="1:12">
      <c r="A145" s="9" t="s">
        <v>436</v>
      </c>
      <c r="B145" s="54" t="s">
        <v>22</v>
      </c>
      <c r="C145" s="79">
        <v>42369</v>
      </c>
      <c r="D145" s="12">
        <v>1537.5</v>
      </c>
      <c r="E145" s="12">
        <v>1537.5</v>
      </c>
      <c r="F145" s="12">
        <v>57.66</v>
      </c>
      <c r="G145" s="12">
        <v>1479.84</v>
      </c>
      <c r="H145" s="22">
        <v>38.44</v>
      </c>
      <c r="I145" s="54" t="s">
        <v>428</v>
      </c>
      <c r="J145" s="78">
        <v>40</v>
      </c>
      <c r="K145" s="49">
        <v>38.44</v>
      </c>
      <c r="L145" s="13"/>
    </row>
    <row r="146" spans="1:12">
      <c r="A146" s="9" t="s">
        <v>149</v>
      </c>
      <c r="B146" s="54" t="s">
        <v>22</v>
      </c>
      <c r="C146" s="79">
        <v>42369</v>
      </c>
      <c r="D146" s="12">
        <v>12893.4</v>
      </c>
      <c r="E146" s="12">
        <v>12893.4</v>
      </c>
      <c r="F146" s="12">
        <v>483.51</v>
      </c>
      <c r="G146" s="12">
        <v>12409.89</v>
      </c>
      <c r="H146" s="22">
        <v>322.33999999999997</v>
      </c>
      <c r="I146" s="54" t="s">
        <v>428</v>
      </c>
      <c r="J146" s="78">
        <v>40</v>
      </c>
      <c r="K146" s="49">
        <v>322.33999999999997</v>
      </c>
      <c r="L146" s="13"/>
    </row>
    <row r="147" spans="1:12">
      <c r="A147" s="9" t="s">
        <v>230</v>
      </c>
      <c r="B147" s="54" t="s">
        <v>22</v>
      </c>
      <c r="C147" s="79">
        <v>42369</v>
      </c>
      <c r="D147" s="12">
        <v>1828.4</v>
      </c>
      <c r="E147" s="12">
        <v>1828.4</v>
      </c>
      <c r="F147" s="12">
        <v>68.569999999999993</v>
      </c>
      <c r="G147" s="12">
        <v>1759.83</v>
      </c>
      <c r="H147" s="22">
        <v>45.71</v>
      </c>
      <c r="I147" s="54" t="s">
        <v>428</v>
      </c>
      <c r="J147" s="78">
        <v>40</v>
      </c>
      <c r="K147" s="49">
        <v>45.71</v>
      </c>
      <c r="L147" s="13"/>
    </row>
    <row r="148" spans="1:12">
      <c r="A148" s="9" t="s">
        <v>183</v>
      </c>
      <c r="B148" s="54" t="s">
        <v>22</v>
      </c>
      <c r="C148" s="79">
        <v>42369</v>
      </c>
      <c r="D148" s="12">
        <v>298.67</v>
      </c>
      <c r="E148" s="12">
        <v>298.67</v>
      </c>
      <c r="F148" s="12">
        <v>11.2</v>
      </c>
      <c r="G148" s="12">
        <v>287.47000000000003</v>
      </c>
      <c r="H148" s="22">
        <v>7.47</v>
      </c>
      <c r="I148" s="54" t="s">
        <v>428</v>
      </c>
      <c r="J148" s="78">
        <v>40</v>
      </c>
      <c r="K148" s="49">
        <v>7.47</v>
      </c>
      <c r="L148" s="13"/>
    </row>
    <row r="149" spans="1:12">
      <c r="A149" s="9" t="s">
        <v>437</v>
      </c>
      <c r="B149" s="54" t="s">
        <v>22</v>
      </c>
      <c r="C149" s="79">
        <v>42369</v>
      </c>
      <c r="D149" s="12">
        <v>228</v>
      </c>
      <c r="E149" s="12">
        <v>228</v>
      </c>
      <c r="F149" s="12">
        <v>8.5500000000000007</v>
      </c>
      <c r="G149" s="12">
        <v>219.45</v>
      </c>
      <c r="H149" s="22">
        <v>5.7</v>
      </c>
      <c r="I149" s="54" t="s">
        <v>428</v>
      </c>
      <c r="J149" s="78">
        <v>40</v>
      </c>
      <c r="K149" s="49">
        <v>5.7</v>
      </c>
      <c r="L149" s="13"/>
    </row>
    <row r="150" spans="1:12">
      <c r="A150" s="9" t="s">
        <v>149</v>
      </c>
      <c r="B150" s="54" t="s">
        <v>22</v>
      </c>
      <c r="C150" s="79">
        <v>42369</v>
      </c>
      <c r="D150" s="12">
        <v>12893.4</v>
      </c>
      <c r="E150" s="12">
        <v>12893.4</v>
      </c>
      <c r="F150" s="12">
        <v>483.51</v>
      </c>
      <c r="G150" s="12">
        <v>12409.89</v>
      </c>
      <c r="H150" s="22">
        <v>322.33999999999997</v>
      </c>
      <c r="I150" s="54" t="s">
        <v>428</v>
      </c>
      <c r="J150" s="78">
        <v>40</v>
      </c>
      <c r="K150" s="49">
        <v>322.33999999999997</v>
      </c>
      <c r="L150" s="13"/>
    </row>
    <row r="151" spans="1:12">
      <c r="A151" s="9" t="s">
        <v>149</v>
      </c>
      <c r="B151" s="54" t="s">
        <v>22</v>
      </c>
      <c r="C151" s="79">
        <v>42369</v>
      </c>
      <c r="D151" s="12">
        <v>12893.4</v>
      </c>
      <c r="E151" s="12">
        <v>12893.4</v>
      </c>
      <c r="F151" s="12">
        <v>483.51</v>
      </c>
      <c r="G151" s="12">
        <v>12409.89</v>
      </c>
      <c r="H151" s="22">
        <v>322.33999999999997</v>
      </c>
      <c r="I151" s="54" t="s">
        <v>428</v>
      </c>
      <c r="J151" s="78">
        <v>40</v>
      </c>
      <c r="K151" s="49">
        <v>322.33999999999997</v>
      </c>
      <c r="L151" s="13"/>
    </row>
    <row r="152" spans="1:12">
      <c r="A152" s="9" t="s">
        <v>149</v>
      </c>
      <c r="B152" s="54" t="s">
        <v>22</v>
      </c>
      <c r="C152" s="79">
        <v>42369</v>
      </c>
      <c r="D152" s="12">
        <v>12893.4</v>
      </c>
      <c r="E152" s="12">
        <v>12893.4</v>
      </c>
      <c r="F152" s="12">
        <v>483.51</v>
      </c>
      <c r="G152" s="12">
        <v>12409.89</v>
      </c>
      <c r="H152" s="22">
        <v>322.33999999999997</v>
      </c>
      <c r="I152" s="54" t="s">
        <v>428</v>
      </c>
      <c r="J152" s="78">
        <v>40</v>
      </c>
      <c r="K152" s="49">
        <v>322.33999999999997</v>
      </c>
      <c r="L152" s="13"/>
    </row>
    <row r="153" spans="1:12">
      <c r="A153" s="9" t="s">
        <v>149</v>
      </c>
      <c r="B153" s="54" t="s">
        <v>22</v>
      </c>
      <c r="C153" s="79">
        <v>42369</v>
      </c>
      <c r="D153" s="12">
        <v>12893.4</v>
      </c>
      <c r="E153" s="12">
        <v>12893.4</v>
      </c>
      <c r="F153" s="12">
        <v>483.51</v>
      </c>
      <c r="G153" s="12">
        <v>12409.89</v>
      </c>
      <c r="H153" s="22">
        <v>322.33999999999997</v>
      </c>
      <c r="I153" s="54" t="s">
        <v>428</v>
      </c>
      <c r="J153" s="78">
        <v>40</v>
      </c>
      <c r="K153" s="49">
        <v>322.33999999999997</v>
      </c>
      <c r="L153" s="13"/>
    </row>
    <row r="154" spans="1:12">
      <c r="A154" s="9" t="s">
        <v>149</v>
      </c>
      <c r="B154" s="54" t="s">
        <v>22</v>
      </c>
      <c r="C154" s="79">
        <v>42369</v>
      </c>
      <c r="D154" s="12">
        <v>12893.4</v>
      </c>
      <c r="E154" s="12">
        <v>12893.4</v>
      </c>
      <c r="F154" s="12">
        <v>483.51</v>
      </c>
      <c r="G154" s="12">
        <v>12409.89</v>
      </c>
      <c r="H154" s="22">
        <v>322.33999999999997</v>
      </c>
      <c r="I154" s="54" t="s">
        <v>428</v>
      </c>
      <c r="J154" s="78">
        <v>40</v>
      </c>
      <c r="K154" s="49">
        <v>322.33999999999997</v>
      </c>
      <c r="L154" s="13"/>
    </row>
    <row r="155" spans="1:12">
      <c r="A155" s="9" t="s">
        <v>149</v>
      </c>
      <c r="B155" s="54" t="s">
        <v>22</v>
      </c>
      <c r="C155" s="79">
        <v>42369</v>
      </c>
      <c r="D155" s="12">
        <v>12893.4</v>
      </c>
      <c r="E155" s="12">
        <v>12893.4</v>
      </c>
      <c r="F155" s="12">
        <v>483.51</v>
      </c>
      <c r="G155" s="12">
        <v>12409.89</v>
      </c>
      <c r="H155" s="22">
        <v>322.33999999999997</v>
      </c>
      <c r="I155" s="54" t="s">
        <v>428</v>
      </c>
      <c r="J155" s="78">
        <v>40</v>
      </c>
      <c r="K155" s="49">
        <v>322.33999999999997</v>
      </c>
      <c r="L155" s="13"/>
    </row>
    <row r="156" spans="1:12">
      <c r="A156" s="9" t="s">
        <v>149</v>
      </c>
      <c r="B156" s="54" t="s">
        <v>22</v>
      </c>
      <c r="C156" s="79">
        <v>42369</v>
      </c>
      <c r="D156" s="12">
        <v>12893.4</v>
      </c>
      <c r="E156" s="12">
        <v>12893.4</v>
      </c>
      <c r="F156" s="12">
        <v>483.51</v>
      </c>
      <c r="G156" s="12">
        <v>12409.89</v>
      </c>
      <c r="H156" s="22">
        <v>322.33999999999997</v>
      </c>
      <c r="I156" s="54" t="s">
        <v>428</v>
      </c>
      <c r="J156" s="78">
        <v>40</v>
      </c>
      <c r="K156" s="49">
        <v>322.33999999999997</v>
      </c>
      <c r="L156" s="13"/>
    </row>
    <row r="157" spans="1:12">
      <c r="A157" s="9" t="s">
        <v>149</v>
      </c>
      <c r="B157" s="54" t="s">
        <v>22</v>
      </c>
      <c r="C157" s="79">
        <v>42369</v>
      </c>
      <c r="D157" s="12">
        <v>12893.4</v>
      </c>
      <c r="E157" s="12">
        <v>12893.4</v>
      </c>
      <c r="F157" s="12">
        <v>483.51</v>
      </c>
      <c r="G157" s="12">
        <v>12409.89</v>
      </c>
      <c r="H157" s="22">
        <v>322.33999999999997</v>
      </c>
      <c r="I157" s="54" t="s">
        <v>428</v>
      </c>
      <c r="J157" s="78">
        <v>40</v>
      </c>
      <c r="K157" s="49">
        <v>322.33999999999997</v>
      </c>
      <c r="L157" s="13"/>
    </row>
    <row r="158" spans="1:12">
      <c r="A158" s="9" t="s">
        <v>149</v>
      </c>
      <c r="B158" s="54" t="s">
        <v>22</v>
      </c>
      <c r="C158" s="79">
        <v>42369</v>
      </c>
      <c r="D158" s="12">
        <v>12893.4</v>
      </c>
      <c r="E158" s="12">
        <v>12893.4</v>
      </c>
      <c r="F158" s="12">
        <v>483.51</v>
      </c>
      <c r="G158" s="12">
        <v>12409.89</v>
      </c>
      <c r="H158" s="22">
        <v>322.33999999999997</v>
      </c>
      <c r="I158" s="54" t="s">
        <v>428</v>
      </c>
      <c r="J158" s="78">
        <v>40</v>
      </c>
      <c r="K158" s="49">
        <v>322.33999999999997</v>
      </c>
      <c r="L158" s="13"/>
    </row>
    <row r="159" spans="1:12">
      <c r="A159" s="9" t="s">
        <v>230</v>
      </c>
      <c r="B159" s="54" t="s">
        <v>22</v>
      </c>
      <c r="C159" s="79">
        <v>42369</v>
      </c>
      <c r="D159" s="12">
        <v>1828.4</v>
      </c>
      <c r="E159" s="12">
        <v>1828.4</v>
      </c>
      <c r="F159" s="12">
        <v>68.569999999999993</v>
      </c>
      <c r="G159" s="12">
        <v>1759.83</v>
      </c>
      <c r="H159" s="22">
        <v>45.71</v>
      </c>
      <c r="I159" s="54" t="s">
        <v>428</v>
      </c>
      <c r="J159" s="78">
        <v>40</v>
      </c>
      <c r="K159" s="49">
        <v>45.71</v>
      </c>
      <c r="L159" s="13"/>
    </row>
    <row r="160" spans="1:12">
      <c r="A160" s="9" t="s">
        <v>230</v>
      </c>
      <c r="B160" s="54" t="s">
        <v>22</v>
      </c>
      <c r="C160" s="79">
        <v>42369</v>
      </c>
      <c r="D160" s="12">
        <v>1828.4</v>
      </c>
      <c r="E160" s="12">
        <v>1828.4</v>
      </c>
      <c r="F160" s="12">
        <v>68.569999999999993</v>
      </c>
      <c r="G160" s="12">
        <v>1759.83</v>
      </c>
      <c r="H160" s="22">
        <v>45.71</v>
      </c>
      <c r="I160" s="54" t="s">
        <v>428</v>
      </c>
      <c r="J160" s="78">
        <v>40</v>
      </c>
      <c r="K160" s="49">
        <v>45.71</v>
      </c>
      <c r="L160" s="13"/>
    </row>
    <row r="161" spans="1:12">
      <c r="A161" s="9" t="s">
        <v>147</v>
      </c>
      <c r="B161" s="54" t="s">
        <v>22</v>
      </c>
      <c r="C161" s="79">
        <v>42369</v>
      </c>
      <c r="D161" s="12">
        <v>493.45</v>
      </c>
      <c r="E161" s="12">
        <v>493.45</v>
      </c>
      <c r="F161" s="12">
        <v>18.510000000000002</v>
      </c>
      <c r="G161" s="12">
        <v>474.94</v>
      </c>
      <c r="H161" s="22">
        <v>12.34</v>
      </c>
      <c r="I161" s="54" t="s">
        <v>428</v>
      </c>
      <c r="J161" s="78">
        <v>40</v>
      </c>
      <c r="K161" s="49">
        <v>12.34</v>
      </c>
      <c r="L161" s="13"/>
    </row>
    <row r="162" spans="1:12">
      <c r="A162" s="9" t="s">
        <v>437</v>
      </c>
      <c r="B162" s="54" t="s">
        <v>22</v>
      </c>
      <c r="C162" s="79">
        <v>42369</v>
      </c>
      <c r="D162" s="12">
        <v>190</v>
      </c>
      <c r="E162" s="12">
        <v>190</v>
      </c>
      <c r="F162" s="12">
        <v>7.13</v>
      </c>
      <c r="G162" s="12">
        <v>182.87</v>
      </c>
      <c r="H162" s="22">
        <v>4.75</v>
      </c>
      <c r="I162" s="54" t="s">
        <v>428</v>
      </c>
      <c r="J162" s="78">
        <v>40</v>
      </c>
      <c r="K162" s="49">
        <v>4.75</v>
      </c>
      <c r="L162" s="13"/>
    </row>
    <row r="163" spans="1:12">
      <c r="A163" s="9" t="s">
        <v>431</v>
      </c>
      <c r="B163" s="54" t="s">
        <v>22</v>
      </c>
      <c r="C163" s="79">
        <v>42369</v>
      </c>
      <c r="D163" s="12">
        <v>2317.92</v>
      </c>
      <c r="E163" s="12">
        <v>2317.92</v>
      </c>
      <c r="F163" s="12">
        <v>86.92</v>
      </c>
      <c r="G163" s="12">
        <v>2231</v>
      </c>
      <c r="H163" s="22">
        <v>57.95</v>
      </c>
      <c r="I163" s="54" t="s">
        <v>428</v>
      </c>
      <c r="J163" s="78">
        <v>40</v>
      </c>
      <c r="K163" s="49">
        <v>57.95</v>
      </c>
      <c r="L163" s="13"/>
    </row>
    <row r="164" spans="1:12">
      <c r="A164" s="9" t="s">
        <v>149</v>
      </c>
      <c r="B164" s="54" t="s">
        <v>22</v>
      </c>
      <c r="C164" s="79">
        <v>42369</v>
      </c>
      <c r="D164" s="12">
        <v>28498.28</v>
      </c>
      <c r="E164" s="12">
        <v>28498.28</v>
      </c>
      <c r="F164" s="12">
        <v>1068.69</v>
      </c>
      <c r="G164" s="12">
        <v>27429.59</v>
      </c>
      <c r="H164" s="22">
        <v>712.46</v>
      </c>
      <c r="I164" s="54" t="s">
        <v>428</v>
      </c>
      <c r="J164" s="78">
        <v>40</v>
      </c>
      <c r="K164" s="49">
        <v>712.46</v>
      </c>
      <c r="L164" s="13"/>
    </row>
    <row r="165" spans="1:12">
      <c r="A165" s="9" t="s">
        <v>438</v>
      </c>
      <c r="B165" s="54" t="s">
        <v>22</v>
      </c>
      <c r="C165" s="79">
        <v>42369</v>
      </c>
      <c r="D165" s="12">
        <v>1972.99</v>
      </c>
      <c r="E165" s="12">
        <v>1972.99</v>
      </c>
      <c r="F165" s="12">
        <v>73.98</v>
      </c>
      <c r="G165" s="12">
        <v>1899.01</v>
      </c>
      <c r="H165" s="22">
        <v>49.32</v>
      </c>
      <c r="I165" s="54" t="s">
        <v>428</v>
      </c>
      <c r="J165" s="78">
        <v>40</v>
      </c>
      <c r="K165" s="49">
        <v>49.32</v>
      </c>
      <c r="L165" s="13"/>
    </row>
    <row r="166" spans="1:12">
      <c r="A166" s="9" t="s">
        <v>438</v>
      </c>
      <c r="B166" s="54" t="s">
        <v>22</v>
      </c>
      <c r="C166" s="79">
        <v>42369</v>
      </c>
      <c r="D166" s="12">
        <v>278.25</v>
      </c>
      <c r="E166" s="12">
        <v>278.25</v>
      </c>
      <c r="F166" s="12">
        <v>10.44</v>
      </c>
      <c r="G166" s="12">
        <v>267.81</v>
      </c>
      <c r="H166" s="22">
        <v>6.96</v>
      </c>
      <c r="I166" s="54" t="s">
        <v>428</v>
      </c>
      <c r="J166" s="78">
        <v>40</v>
      </c>
      <c r="K166" s="49">
        <v>6.96</v>
      </c>
      <c r="L166" s="13"/>
    </row>
    <row r="167" spans="1:12">
      <c r="A167" s="9" t="s">
        <v>439</v>
      </c>
      <c r="B167" s="54" t="s">
        <v>22</v>
      </c>
      <c r="C167" s="79">
        <v>42369</v>
      </c>
      <c r="D167" s="12">
        <v>43.88</v>
      </c>
      <c r="E167" s="12">
        <v>43.88</v>
      </c>
      <c r="F167" s="12">
        <v>1.65</v>
      </c>
      <c r="G167" s="12">
        <v>42.23</v>
      </c>
      <c r="H167" s="22">
        <v>1.1000000000000001</v>
      </c>
      <c r="I167" s="54" t="s">
        <v>428</v>
      </c>
      <c r="J167" s="78">
        <v>40</v>
      </c>
      <c r="K167" s="49">
        <v>1.1000000000000001</v>
      </c>
      <c r="L167" s="13"/>
    </row>
    <row r="168" spans="1:12">
      <c r="A168" s="9" t="s">
        <v>439</v>
      </c>
      <c r="B168" s="54" t="s">
        <v>22</v>
      </c>
      <c r="C168" s="79">
        <v>42369</v>
      </c>
      <c r="D168" s="12">
        <v>397.5</v>
      </c>
      <c r="E168" s="12">
        <v>397.5</v>
      </c>
      <c r="F168" s="12">
        <v>14.91</v>
      </c>
      <c r="G168" s="12">
        <v>382.59</v>
      </c>
      <c r="H168" s="22">
        <v>9.94</v>
      </c>
      <c r="I168" s="54" t="s">
        <v>428</v>
      </c>
      <c r="J168" s="78">
        <v>40</v>
      </c>
      <c r="K168" s="49">
        <v>9.94</v>
      </c>
      <c r="L168" s="13"/>
    </row>
    <row r="169" spans="1:12">
      <c r="A169" s="9" t="s">
        <v>440</v>
      </c>
      <c r="B169" s="54" t="s">
        <v>22</v>
      </c>
      <c r="C169" s="79">
        <v>42369</v>
      </c>
      <c r="D169" s="12">
        <v>16995.04</v>
      </c>
      <c r="E169" s="12">
        <v>16995.04</v>
      </c>
      <c r="F169" s="12">
        <v>637.32000000000005</v>
      </c>
      <c r="G169" s="12">
        <v>16357.72</v>
      </c>
      <c r="H169" s="22">
        <v>424.88</v>
      </c>
      <c r="I169" s="54" t="s">
        <v>428</v>
      </c>
      <c r="J169" s="78">
        <v>40</v>
      </c>
      <c r="K169" s="49">
        <v>424.88</v>
      </c>
      <c r="L169" s="13"/>
    </row>
    <row r="170" spans="1:12">
      <c r="A170" s="9" t="s">
        <v>441</v>
      </c>
      <c r="B170" s="54" t="s">
        <v>22</v>
      </c>
      <c r="C170" s="79">
        <v>42369</v>
      </c>
      <c r="D170" s="12">
        <v>921.73</v>
      </c>
      <c r="E170" s="12">
        <v>921.73</v>
      </c>
      <c r="F170" s="12">
        <v>34.56</v>
      </c>
      <c r="G170" s="12">
        <v>887.17</v>
      </c>
      <c r="H170" s="22">
        <v>23.04</v>
      </c>
      <c r="I170" s="54" t="s">
        <v>428</v>
      </c>
      <c r="J170" s="78">
        <v>40</v>
      </c>
      <c r="K170" s="49">
        <v>23.04</v>
      </c>
      <c r="L170" s="13"/>
    </row>
    <row r="171" spans="1:12">
      <c r="A171" s="9" t="s">
        <v>434</v>
      </c>
      <c r="B171" s="54" t="s">
        <v>22</v>
      </c>
      <c r="C171" s="79">
        <v>42369</v>
      </c>
      <c r="D171" s="12">
        <v>3627.8</v>
      </c>
      <c r="E171" s="12">
        <v>3627.8</v>
      </c>
      <c r="F171" s="12">
        <v>136.05000000000001</v>
      </c>
      <c r="G171" s="12">
        <v>3491.75</v>
      </c>
      <c r="H171" s="22">
        <v>90.7</v>
      </c>
      <c r="I171" s="54" t="s">
        <v>428</v>
      </c>
      <c r="J171" s="78">
        <v>40</v>
      </c>
      <c r="K171" s="49">
        <v>90.7</v>
      </c>
      <c r="L171" s="13"/>
    </row>
    <row r="172" spans="1:12">
      <c r="A172" s="9" t="s">
        <v>434</v>
      </c>
      <c r="B172" s="54" t="s">
        <v>22</v>
      </c>
      <c r="C172" s="79">
        <v>42369</v>
      </c>
      <c r="D172" s="12">
        <v>3627.8</v>
      </c>
      <c r="E172" s="12">
        <v>3627.8</v>
      </c>
      <c r="F172" s="12">
        <v>136.05000000000001</v>
      </c>
      <c r="G172" s="12">
        <v>3491.75</v>
      </c>
      <c r="H172" s="22">
        <v>90.7</v>
      </c>
      <c r="I172" s="54" t="s">
        <v>428</v>
      </c>
      <c r="J172" s="78">
        <v>40</v>
      </c>
      <c r="K172" s="49">
        <v>90.7</v>
      </c>
      <c r="L172" s="13"/>
    </row>
    <row r="173" spans="1:12">
      <c r="A173" s="9" t="s">
        <v>434</v>
      </c>
      <c r="B173" s="54" t="s">
        <v>22</v>
      </c>
      <c r="C173" s="79">
        <v>42369</v>
      </c>
      <c r="D173" s="12">
        <v>3627.8</v>
      </c>
      <c r="E173" s="12">
        <v>3627.8</v>
      </c>
      <c r="F173" s="12">
        <v>136.05000000000001</v>
      </c>
      <c r="G173" s="12">
        <v>3491.75</v>
      </c>
      <c r="H173" s="22">
        <v>90.7</v>
      </c>
      <c r="I173" s="54" t="s">
        <v>428</v>
      </c>
      <c r="J173" s="78">
        <v>40</v>
      </c>
      <c r="K173" s="49">
        <v>90.7</v>
      </c>
      <c r="L173" s="13"/>
    </row>
    <row r="174" spans="1:12">
      <c r="A174" s="9" t="s">
        <v>434</v>
      </c>
      <c r="B174" s="54" t="s">
        <v>22</v>
      </c>
      <c r="C174" s="79">
        <v>42369</v>
      </c>
      <c r="D174" s="12">
        <v>3627.8</v>
      </c>
      <c r="E174" s="12">
        <v>3627.8</v>
      </c>
      <c r="F174" s="12">
        <v>136.05000000000001</v>
      </c>
      <c r="G174" s="12">
        <v>3491.75</v>
      </c>
      <c r="H174" s="22">
        <v>90.7</v>
      </c>
      <c r="I174" s="54" t="s">
        <v>428</v>
      </c>
      <c r="J174" s="78">
        <v>40</v>
      </c>
      <c r="K174" s="49">
        <v>90.7</v>
      </c>
      <c r="L174" s="13"/>
    </row>
    <row r="175" spans="1:12">
      <c r="A175" s="9" t="s">
        <v>431</v>
      </c>
      <c r="B175" s="54" t="s">
        <v>22</v>
      </c>
      <c r="C175" s="79">
        <v>42369</v>
      </c>
      <c r="D175" s="12">
        <v>4504.79</v>
      </c>
      <c r="E175" s="12">
        <v>4504.79</v>
      </c>
      <c r="F175" s="12">
        <v>168.93</v>
      </c>
      <c r="G175" s="12">
        <v>4335.8599999999997</v>
      </c>
      <c r="H175" s="22">
        <v>112.62</v>
      </c>
      <c r="I175" s="54" t="s">
        <v>428</v>
      </c>
      <c r="J175" s="78">
        <v>40</v>
      </c>
      <c r="K175" s="49">
        <v>112.62</v>
      </c>
      <c r="L175" s="13"/>
    </row>
    <row r="176" spans="1:12">
      <c r="A176" s="9" t="s">
        <v>149</v>
      </c>
      <c r="B176" s="54" t="s">
        <v>22</v>
      </c>
      <c r="C176" s="79">
        <v>42369</v>
      </c>
      <c r="D176" s="12">
        <v>2668.95</v>
      </c>
      <c r="E176" s="12">
        <v>2668.95</v>
      </c>
      <c r="F176" s="12">
        <v>100.08</v>
      </c>
      <c r="G176" s="12">
        <v>2568.87</v>
      </c>
      <c r="H176" s="22">
        <v>66.72</v>
      </c>
      <c r="I176" s="54" t="s">
        <v>428</v>
      </c>
      <c r="J176" s="78">
        <v>40</v>
      </c>
      <c r="K176" s="49">
        <v>66.72</v>
      </c>
      <c r="L176" s="13"/>
    </row>
    <row r="177" spans="1:12">
      <c r="A177" s="9" t="s">
        <v>149</v>
      </c>
      <c r="B177" s="54" t="s">
        <v>22</v>
      </c>
      <c r="C177" s="79">
        <v>42369</v>
      </c>
      <c r="D177" s="12">
        <v>2668.95</v>
      </c>
      <c r="E177" s="12">
        <v>2668.95</v>
      </c>
      <c r="F177" s="12">
        <v>100.08</v>
      </c>
      <c r="G177" s="12">
        <v>2568.87</v>
      </c>
      <c r="H177" s="22">
        <v>66.72</v>
      </c>
      <c r="I177" s="54" t="s">
        <v>428</v>
      </c>
      <c r="J177" s="78">
        <v>40</v>
      </c>
      <c r="K177" s="49">
        <v>66.72</v>
      </c>
      <c r="L177" s="13"/>
    </row>
    <row r="178" spans="1:12">
      <c r="A178" s="9" t="s">
        <v>149</v>
      </c>
      <c r="B178" s="54" t="s">
        <v>22</v>
      </c>
      <c r="C178" s="79">
        <v>42369</v>
      </c>
      <c r="D178" s="12">
        <v>2668.95</v>
      </c>
      <c r="E178" s="12">
        <v>2668.95</v>
      </c>
      <c r="F178" s="12">
        <v>100.08</v>
      </c>
      <c r="G178" s="12">
        <v>2568.87</v>
      </c>
      <c r="H178" s="22">
        <v>66.72</v>
      </c>
      <c r="I178" s="54" t="s">
        <v>428</v>
      </c>
      <c r="J178" s="78">
        <v>40</v>
      </c>
      <c r="K178" s="49">
        <v>66.72</v>
      </c>
      <c r="L178" s="13"/>
    </row>
    <row r="179" spans="1:12">
      <c r="A179" s="9" t="s">
        <v>181</v>
      </c>
      <c r="B179" s="54" t="s">
        <v>22</v>
      </c>
      <c r="C179" s="79">
        <v>42369</v>
      </c>
      <c r="D179" s="12">
        <v>1622.39</v>
      </c>
      <c r="E179" s="12">
        <v>1622.39</v>
      </c>
      <c r="F179" s="12">
        <v>60.84</v>
      </c>
      <c r="G179" s="12">
        <v>1561.55</v>
      </c>
      <c r="H179" s="22">
        <v>40.56</v>
      </c>
      <c r="I179" s="54" t="s">
        <v>428</v>
      </c>
      <c r="J179" s="78">
        <v>40</v>
      </c>
      <c r="K179" s="49">
        <v>40.56</v>
      </c>
      <c r="L179" s="13"/>
    </row>
    <row r="180" spans="1:12">
      <c r="A180" s="9" t="s">
        <v>158</v>
      </c>
      <c r="B180" s="54" t="s">
        <v>22</v>
      </c>
      <c r="C180" s="79">
        <v>42369</v>
      </c>
      <c r="D180" s="12">
        <v>3819</v>
      </c>
      <c r="E180" s="12">
        <v>3819</v>
      </c>
      <c r="F180" s="12">
        <v>143.22</v>
      </c>
      <c r="G180" s="12">
        <v>3675.78</v>
      </c>
      <c r="H180" s="22">
        <v>95.48</v>
      </c>
      <c r="I180" s="54" t="s">
        <v>428</v>
      </c>
      <c r="J180" s="78">
        <v>40</v>
      </c>
      <c r="K180" s="49">
        <v>95.48</v>
      </c>
      <c r="L180" s="13"/>
    </row>
    <row r="181" spans="1:12">
      <c r="A181" s="9" t="s">
        <v>182</v>
      </c>
      <c r="B181" s="54" t="s">
        <v>22</v>
      </c>
      <c r="C181" s="79">
        <v>42369</v>
      </c>
      <c r="D181" s="12">
        <v>4982.63</v>
      </c>
      <c r="E181" s="12">
        <v>4982.63</v>
      </c>
      <c r="F181" s="12">
        <v>186.85</v>
      </c>
      <c r="G181" s="12">
        <v>4795.78</v>
      </c>
      <c r="H181" s="22">
        <v>124.57</v>
      </c>
      <c r="I181" s="54" t="s">
        <v>428</v>
      </c>
      <c r="J181" s="78">
        <v>40</v>
      </c>
      <c r="K181" s="49">
        <v>124.57</v>
      </c>
      <c r="L181" s="13"/>
    </row>
    <row r="182" spans="1:12">
      <c r="A182" s="9" t="s">
        <v>182</v>
      </c>
      <c r="B182" s="54" t="s">
        <v>22</v>
      </c>
      <c r="C182" s="79">
        <v>42369</v>
      </c>
      <c r="D182" s="12">
        <v>4982.63</v>
      </c>
      <c r="E182" s="12">
        <v>4982.63</v>
      </c>
      <c r="F182" s="12">
        <v>186.85</v>
      </c>
      <c r="G182" s="12">
        <v>4795.78</v>
      </c>
      <c r="H182" s="22">
        <v>124.57</v>
      </c>
      <c r="I182" s="54" t="s">
        <v>428</v>
      </c>
      <c r="J182" s="78">
        <v>40</v>
      </c>
      <c r="K182" s="49">
        <v>124.57</v>
      </c>
      <c r="L182" s="13"/>
    </row>
    <row r="183" spans="1:12">
      <c r="A183" s="9" t="s">
        <v>182</v>
      </c>
      <c r="B183" s="54" t="s">
        <v>22</v>
      </c>
      <c r="C183" s="79">
        <v>42369</v>
      </c>
      <c r="D183" s="12">
        <v>4982.63</v>
      </c>
      <c r="E183" s="12">
        <v>4982.63</v>
      </c>
      <c r="F183" s="12">
        <v>186.85</v>
      </c>
      <c r="G183" s="12">
        <v>4795.78</v>
      </c>
      <c r="H183" s="22">
        <v>124.57</v>
      </c>
      <c r="I183" s="54" t="s">
        <v>428</v>
      </c>
      <c r="J183" s="78">
        <v>40</v>
      </c>
      <c r="K183" s="49">
        <v>124.57</v>
      </c>
      <c r="L183" s="13"/>
    </row>
    <row r="184" spans="1:12">
      <c r="A184" s="9" t="s">
        <v>182</v>
      </c>
      <c r="B184" s="54" t="s">
        <v>22</v>
      </c>
      <c r="C184" s="79">
        <v>42369</v>
      </c>
      <c r="D184" s="12">
        <v>4982.63</v>
      </c>
      <c r="E184" s="12">
        <v>4982.63</v>
      </c>
      <c r="F184" s="12">
        <v>186.85</v>
      </c>
      <c r="G184" s="12">
        <v>4795.78</v>
      </c>
      <c r="H184" s="22">
        <v>124.57</v>
      </c>
      <c r="I184" s="54" t="s">
        <v>428</v>
      </c>
      <c r="J184" s="78">
        <v>40</v>
      </c>
      <c r="K184" s="49">
        <v>124.57</v>
      </c>
      <c r="L184" s="13"/>
    </row>
    <row r="185" spans="1:12">
      <c r="A185" s="9" t="s">
        <v>182</v>
      </c>
      <c r="B185" s="54" t="s">
        <v>22</v>
      </c>
      <c r="C185" s="79">
        <v>42369</v>
      </c>
      <c r="D185" s="12">
        <v>4982.63</v>
      </c>
      <c r="E185" s="12">
        <v>4982.63</v>
      </c>
      <c r="F185" s="12">
        <v>186.85</v>
      </c>
      <c r="G185" s="12">
        <v>4795.78</v>
      </c>
      <c r="H185" s="22">
        <v>124.57</v>
      </c>
      <c r="I185" s="54" t="s">
        <v>428</v>
      </c>
      <c r="J185" s="78">
        <v>40</v>
      </c>
      <c r="K185" s="49">
        <v>124.57</v>
      </c>
      <c r="L185" s="13"/>
    </row>
    <row r="186" spans="1:12">
      <c r="A186" s="9" t="s">
        <v>182</v>
      </c>
      <c r="B186" s="54" t="s">
        <v>22</v>
      </c>
      <c r="C186" s="79">
        <v>42369</v>
      </c>
      <c r="D186" s="12">
        <v>4982.63</v>
      </c>
      <c r="E186" s="12">
        <v>4982.63</v>
      </c>
      <c r="F186" s="12">
        <v>186.85</v>
      </c>
      <c r="G186" s="12">
        <v>4795.78</v>
      </c>
      <c r="H186" s="22">
        <v>124.57</v>
      </c>
      <c r="I186" s="54" t="s">
        <v>428</v>
      </c>
      <c r="J186" s="78">
        <v>40</v>
      </c>
      <c r="K186" s="49">
        <v>124.57</v>
      </c>
      <c r="L186" s="13"/>
    </row>
    <row r="187" spans="1:12">
      <c r="A187" s="9" t="s">
        <v>182</v>
      </c>
      <c r="B187" s="54" t="s">
        <v>22</v>
      </c>
      <c r="C187" s="79">
        <v>42369</v>
      </c>
      <c r="D187" s="12">
        <v>4982.63</v>
      </c>
      <c r="E187" s="12">
        <v>4982.63</v>
      </c>
      <c r="F187" s="12">
        <v>186.85</v>
      </c>
      <c r="G187" s="12">
        <v>4795.78</v>
      </c>
      <c r="H187" s="22">
        <v>124.57</v>
      </c>
      <c r="I187" s="54" t="s">
        <v>428</v>
      </c>
      <c r="J187" s="78">
        <v>40</v>
      </c>
      <c r="K187" s="49">
        <v>124.57</v>
      </c>
      <c r="L187" s="13"/>
    </row>
    <row r="188" spans="1:12">
      <c r="A188" s="9" t="s">
        <v>182</v>
      </c>
      <c r="B188" s="54" t="s">
        <v>22</v>
      </c>
      <c r="C188" s="79">
        <v>42369</v>
      </c>
      <c r="D188" s="12">
        <v>4982.63</v>
      </c>
      <c r="E188" s="12">
        <v>4982.63</v>
      </c>
      <c r="F188" s="12">
        <v>186.85</v>
      </c>
      <c r="G188" s="12">
        <v>4795.78</v>
      </c>
      <c r="H188" s="22">
        <v>124.57</v>
      </c>
      <c r="I188" s="54" t="s">
        <v>428</v>
      </c>
      <c r="J188" s="78">
        <v>40</v>
      </c>
      <c r="K188" s="49">
        <v>124.57</v>
      </c>
      <c r="L188" s="13"/>
    </row>
    <row r="189" spans="1:12">
      <c r="A189" s="9" t="s">
        <v>182</v>
      </c>
      <c r="B189" s="54" t="s">
        <v>22</v>
      </c>
      <c r="C189" s="79">
        <v>42369</v>
      </c>
      <c r="D189" s="12">
        <v>4982.63</v>
      </c>
      <c r="E189" s="12">
        <v>4982.63</v>
      </c>
      <c r="F189" s="12">
        <v>186.85</v>
      </c>
      <c r="G189" s="12">
        <v>4795.78</v>
      </c>
      <c r="H189" s="22">
        <v>124.57</v>
      </c>
      <c r="I189" s="54" t="s">
        <v>428</v>
      </c>
      <c r="J189" s="78">
        <v>40</v>
      </c>
      <c r="K189" s="49">
        <v>124.57</v>
      </c>
      <c r="L189" s="13"/>
    </row>
    <row r="190" spans="1:12">
      <c r="A190" s="9" t="s">
        <v>182</v>
      </c>
      <c r="B190" s="54" t="s">
        <v>22</v>
      </c>
      <c r="C190" s="79">
        <v>42369</v>
      </c>
      <c r="D190" s="12">
        <v>4982.63</v>
      </c>
      <c r="E190" s="12">
        <v>4982.63</v>
      </c>
      <c r="F190" s="12">
        <v>186.85</v>
      </c>
      <c r="G190" s="12">
        <v>4795.78</v>
      </c>
      <c r="H190" s="22">
        <v>124.57</v>
      </c>
      <c r="I190" s="54" t="s">
        <v>428</v>
      </c>
      <c r="J190" s="78">
        <v>40</v>
      </c>
      <c r="K190" s="49">
        <v>124.57</v>
      </c>
      <c r="L190" s="13"/>
    </row>
    <row r="191" spans="1:12">
      <c r="A191" s="9" t="s">
        <v>182</v>
      </c>
      <c r="B191" s="54" t="s">
        <v>22</v>
      </c>
      <c r="C191" s="79">
        <v>42369</v>
      </c>
      <c r="D191" s="12">
        <v>4982.63</v>
      </c>
      <c r="E191" s="12">
        <v>4982.63</v>
      </c>
      <c r="F191" s="12">
        <v>186.85</v>
      </c>
      <c r="G191" s="12">
        <v>4795.78</v>
      </c>
      <c r="H191" s="22">
        <v>124.57</v>
      </c>
      <c r="I191" s="54" t="s">
        <v>428</v>
      </c>
      <c r="J191" s="78">
        <v>40</v>
      </c>
      <c r="K191" s="49">
        <v>124.57</v>
      </c>
      <c r="L191" s="13"/>
    </row>
    <row r="192" spans="1:12">
      <c r="A192" s="9" t="s">
        <v>182</v>
      </c>
      <c r="B192" s="54" t="s">
        <v>22</v>
      </c>
      <c r="C192" s="79">
        <v>42369</v>
      </c>
      <c r="D192" s="12">
        <v>4982.63</v>
      </c>
      <c r="E192" s="12">
        <v>4982.63</v>
      </c>
      <c r="F192" s="12">
        <v>186.85</v>
      </c>
      <c r="G192" s="12">
        <v>4795.78</v>
      </c>
      <c r="H192" s="22">
        <v>124.57</v>
      </c>
      <c r="I192" s="54" t="s">
        <v>428</v>
      </c>
      <c r="J192" s="78">
        <v>40</v>
      </c>
      <c r="K192" s="49">
        <v>124.57</v>
      </c>
      <c r="L192" s="13"/>
    </row>
    <row r="193" spans="1:12">
      <c r="A193" s="9" t="s">
        <v>182</v>
      </c>
      <c r="B193" s="54" t="s">
        <v>22</v>
      </c>
      <c r="C193" s="79">
        <v>42369</v>
      </c>
      <c r="D193" s="12">
        <v>4982.63</v>
      </c>
      <c r="E193" s="12">
        <v>4982.63</v>
      </c>
      <c r="F193" s="12">
        <v>186.85</v>
      </c>
      <c r="G193" s="12">
        <v>4795.78</v>
      </c>
      <c r="H193" s="22">
        <v>124.57</v>
      </c>
      <c r="I193" s="54" t="s">
        <v>428</v>
      </c>
      <c r="J193" s="78">
        <v>40</v>
      </c>
      <c r="K193" s="49">
        <v>124.57</v>
      </c>
      <c r="L193" s="13"/>
    </row>
    <row r="194" spans="1:12">
      <c r="A194" s="9" t="s">
        <v>182</v>
      </c>
      <c r="B194" s="54" t="s">
        <v>22</v>
      </c>
      <c r="C194" s="79">
        <v>42369</v>
      </c>
      <c r="D194" s="12">
        <v>4982.63</v>
      </c>
      <c r="E194" s="12">
        <v>4982.63</v>
      </c>
      <c r="F194" s="12">
        <v>186.85</v>
      </c>
      <c r="G194" s="12">
        <v>4795.78</v>
      </c>
      <c r="H194" s="22">
        <v>124.57</v>
      </c>
      <c r="I194" s="54" t="s">
        <v>428</v>
      </c>
      <c r="J194" s="78">
        <v>40</v>
      </c>
      <c r="K194" s="49">
        <v>124.57</v>
      </c>
      <c r="L194" s="13"/>
    </row>
    <row r="195" spans="1:12">
      <c r="A195" s="9" t="s">
        <v>182</v>
      </c>
      <c r="B195" s="54" t="s">
        <v>22</v>
      </c>
      <c r="C195" s="79">
        <v>42369</v>
      </c>
      <c r="D195" s="12">
        <v>4982.63</v>
      </c>
      <c r="E195" s="12">
        <v>4982.63</v>
      </c>
      <c r="F195" s="12">
        <v>186.85</v>
      </c>
      <c r="G195" s="12">
        <v>4795.78</v>
      </c>
      <c r="H195" s="22">
        <v>124.57</v>
      </c>
      <c r="I195" s="54" t="s">
        <v>428</v>
      </c>
      <c r="J195" s="78">
        <v>40</v>
      </c>
      <c r="K195" s="49">
        <v>124.57</v>
      </c>
      <c r="L195" s="13"/>
    </row>
    <row r="196" spans="1:12">
      <c r="A196" s="9" t="s">
        <v>182</v>
      </c>
      <c r="B196" s="54" t="s">
        <v>22</v>
      </c>
      <c r="C196" s="79">
        <v>42369</v>
      </c>
      <c r="D196" s="12">
        <v>4982.63</v>
      </c>
      <c r="E196" s="12">
        <v>4982.63</v>
      </c>
      <c r="F196" s="12">
        <v>186.85</v>
      </c>
      <c r="G196" s="12">
        <v>4795.78</v>
      </c>
      <c r="H196" s="22">
        <v>124.57</v>
      </c>
      <c r="I196" s="54" t="s">
        <v>428</v>
      </c>
      <c r="J196" s="78">
        <v>40</v>
      </c>
      <c r="K196" s="49">
        <v>124.57</v>
      </c>
      <c r="L196" s="13"/>
    </row>
    <row r="197" spans="1:12">
      <c r="A197" s="9" t="s">
        <v>182</v>
      </c>
      <c r="B197" s="54" t="s">
        <v>22</v>
      </c>
      <c r="C197" s="79">
        <v>42369</v>
      </c>
      <c r="D197" s="12">
        <v>4982.63</v>
      </c>
      <c r="E197" s="12">
        <v>4982.63</v>
      </c>
      <c r="F197" s="12">
        <v>186.85</v>
      </c>
      <c r="G197" s="12">
        <v>4795.78</v>
      </c>
      <c r="H197" s="22">
        <v>124.57</v>
      </c>
      <c r="I197" s="54" t="s">
        <v>428</v>
      </c>
      <c r="J197" s="78">
        <v>40</v>
      </c>
      <c r="K197" s="49">
        <v>124.57</v>
      </c>
      <c r="L197" s="13"/>
    </row>
    <row r="198" spans="1:12">
      <c r="A198" s="9" t="s">
        <v>182</v>
      </c>
      <c r="B198" s="54" t="s">
        <v>22</v>
      </c>
      <c r="C198" s="79">
        <v>42369</v>
      </c>
      <c r="D198" s="12">
        <v>4982.63</v>
      </c>
      <c r="E198" s="12">
        <v>4982.63</v>
      </c>
      <c r="F198" s="12">
        <v>186.85</v>
      </c>
      <c r="G198" s="12">
        <v>4795.78</v>
      </c>
      <c r="H198" s="22">
        <v>124.57</v>
      </c>
      <c r="I198" s="54" t="s">
        <v>428</v>
      </c>
      <c r="J198" s="78">
        <v>40</v>
      </c>
      <c r="K198" s="49">
        <v>124.57</v>
      </c>
      <c r="L198" s="13"/>
    </row>
    <row r="199" spans="1:12">
      <c r="A199" s="9" t="s">
        <v>182</v>
      </c>
      <c r="B199" s="54" t="s">
        <v>22</v>
      </c>
      <c r="C199" s="79">
        <v>42369</v>
      </c>
      <c r="D199" s="12">
        <v>4982.63</v>
      </c>
      <c r="E199" s="12">
        <v>4982.63</v>
      </c>
      <c r="F199" s="12">
        <v>186.85</v>
      </c>
      <c r="G199" s="12">
        <v>4795.78</v>
      </c>
      <c r="H199" s="22">
        <v>124.57</v>
      </c>
      <c r="I199" s="54" t="s">
        <v>428</v>
      </c>
      <c r="J199" s="78">
        <v>40</v>
      </c>
      <c r="K199" s="49">
        <v>124.57</v>
      </c>
      <c r="L199" s="13"/>
    </row>
    <row r="200" spans="1:12">
      <c r="A200" s="9" t="s">
        <v>182</v>
      </c>
      <c r="B200" s="54" t="s">
        <v>22</v>
      </c>
      <c r="C200" s="79">
        <v>42369</v>
      </c>
      <c r="D200" s="12">
        <v>4982.63</v>
      </c>
      <c r="E200" s="12">
        <v>4982.63</v>
      </c>
      <c r="F200" s="12">
        <v>186.85</v>
      </c>
      <c r="G200" s="12">
        <v>4795.78</v>
      </c>
      <c r="H200" s="22">
        <v>124.57</v>
      </c>
      <c r="I200" s="54" t="s">
        <v>428</v>
      </c>
      <c r="J200" s="78">
        <v>40</v>
      </c>
      <c r="K200" s="49">
        <v>124.57</v>
      </c>
      <c r="L200" s="13"/>
    </row>
    <row r="201" spans="1:12">
      <c r="A201" s="9" t="s">
        <v>182</v>
      </c>
      <c r="B201" s="54" t="s">
        <v>22</v>
      </c>
      <c r="C201" s="79">
        <v>42369</v>
      </c>
      <c r="D201" s="12">
        <v>4982.63</v>
      </c>
      <c r="E201" s="12">
        <v>4982.63</v>
      </c>
      <c r="F201" s="12">
        <v>186.85</v>
      </c>
      <c r="G201" s="12">
        <v>4795.78</v>
      </c>
      <c r="H201" s="22">
        <v>124.57</v>
      </c>
      <c r="I201" s="54" t="s">
        <v>428</v>
      </c>
      <c r="J201" s="78">
        <v>40</v>
      </c>
      <c r="K201" s="49">
        <v>124.57</v>
      </c>
      <c r="L201" s="13"/>
    </row>
    <row r="202" spans="1:12">
      <c r="A202" s="9" t="s">
        <v>182</v>
      </c>
      <c r="B202" s="54" t="s">
        <v>22</v>
      </c>
      <c r="C202" s="79">
        <v>42369</v>
      </c>
      <c r="D202" s="12">
        <v>4982.63</v>
      </c>
      <c r="E202" s="12">
        <v>4982.63</v>
      </c>
      <c r="F202" s="12">
        <v>186.85</v>
      </c>
      <c r="G202" s="12">
        <v>4795.78</v>
      </c>
      <c r="H202" s="22">
        <v>124.57</v>
      </c>
      <c r="I202" s="54" t="s">
        <v>428</v>
      </c>
      <c r="J202" s="78">
        <v>40</v>
      </c>
      <c r="K202" s="49">
        <v>124.57</v>
      </c>
      <c r="L202" s="13"/>
    </row>
    <row r="203" spans="1:12">
      <c r="A203" s="9" t="s">
        <v>182</v>
      </c>
      <c r="B203" s="54" t="s">
        <v>22</v>
      </c>
      <c r="C203" s="79">
        <v>42369</v>
      </c>
      <c r="D203" s="12">
        <v>4982.63</v>
      </c>
      <c r="E203" s="12">
        <v>4982.63</v>
      </c>
      <c r="F203" s="12">
        <v>186.85</v>
      </c>
      <c r="G203" s="12">
        <v>4795.78</v>
      </c>
      <c r="H203" s="22">
        <v>124.57</v>
      </c>
      <c r="I203" s="54" t="s">
        <v>428</v>
      </c>
      <c r="J203" s="78">
        <v>40</v>
      </c>
      <c r="K203" s="49">
        <v>124.57</v>
      </c>
      <c r="L203" s="13"/>
    </row>
    <row r="204" spans="1:12">
      <c r="A204" s="9" t="s">
        <v>182</v>
      </c>
      <c r="B204" s="54" t="s">
        <v>22</v>
      </c>
      <c r="C204" s="79">
        <v>42369</v>
      </c>
      <c r="D204" s="12">
        <v>4982.63</v>
      </c>
      <c r="E204" s="12">
        <v>4982.63</v>
      </c>
      <c r="F204" s="12">
        <v>186.85</v>
      </c>
      <c r="G204" s="12">
        <v>4795.78</v>
      </c>
      <c r="H204" s="22">
        <v>124.57</v>
      </c>
      <c r="I204" s="54" t="s">
        <v>428</v>
      </c>
      <c r="J204" s="78">
        <v>40</v>
      </c>
      <c r="K204" s="49">
        <v>124.57</v>
      </c>
      <c r="L204" s="13"/>
    </row>
    <row r="205" spans="1:12">
      <c r="A205" s="9" t="s">
        <v>182</v>
      </c>
      <c r="B205" s="54" t="s">
        <v>22</v>
      </c>
      <c r="C205" s="79">
        <v>42369</v>
      </c>
      <c r="D205" s="12">
        <v>4982.63</v>
      </c>
      <c r="E205" s="12">
        <v>4982.63</v>
      </c>
      <c r="F205" s="12">
        <v>186.85</v>
      </c>
      <c r="G205" s="12">
        <v>4795.78</v>
      </c>
      <c r="H205" s="22">
        <v>124.57</v>
      </c>
      <c r="I205" s="54" t="s">
        <v>428</v>
      </c>
      <c r="J205" s="78">
        <v>40</v>
      </c>
      <c r="K205" s="49">
        <v>124.57</v>
      </c>
      <c r="L205" s="13"/>
    </row>
    <row r="206" spans="1:12">
      <c r="A206" s="9" t="s">
        <v>182</v>
      </c>
      <c r="B206" s="54" t="s">
        <v>22</v>
      </c>
      <c r="C206" s="79">
        <v>42369</v>
      </c>
      <c r="D206" s="12">
        <v>4982.63</v>
      </c>
      <c r="E206" s="12">
        <v>4982.63</v>
      </c>
      <c r="F206" s="12">
        <v>186.85</v>
      </c>
      <c r="G206" s="12">
        <v>4795.78</v>
      </c>
      <c r="H206" s="22">
        <v>124.57</v>
      </c>
      <c r="I206" s="54" t="s">
        <v>428</v>
      </c>
      <c r="J206" s="78">
        <v>40</v>
      </c>
      <c r="K206" s="49">
        <v>124.57</v>
      </c>
      <c r="L206" s="13"/>
    </row>
    <row r="207" spans="1:12">
      <c r="A207" s="9" t="s">
        <v>182</v>
      </c>
      <c r="B207" s="54" t="s">
        <v>22</v>
      </c>
      <c r="C207" s="79">
        <v>42369</v>
      </c>
      <c r="D207" s="12">
        <v>4982.63</v>
      </c>
      <c r="E207" s="12">
        <v>4982.63</v>
      </c>
      <c r="F207" s="12">
        <v>186.85</v>
      </c>
      <c r="G207" s="12">
        <v>4795.78</v>
      </c>
      <c r="H207" s="22">
        <v>124.57</v>
      </c>
      <c r="I207" s="54" t="s">
        <v>428</v>
      </c>
      <c r="J207" s="78">
        <v>40</v>
      </c>
      <c r="K207" s="49">
        <v>124.57</v>
      </c>
      <c r="L207" s="13"/>
    </row>
    <row r="208" spans="1:12">
      <c r="A208" s="9" t="s">
        <v>182</v>
      </c>
      <c r="B208" s="54" t="s">
        <v>22</v>
      </c>
      <c r="C208" s="79">
        <v>42369</v>
      </c>
      <c r="D208" s="12">
        <v>4982.63</v>
      </c>
      <c r="E208" s="12">
        <v>4982.63</v>
      </c>
      <c r="F208" s="12">
        <v>186.85</v>
      </c>
      <c r="G208" s="12">
        <v>4795.78</v>
      </c>
      <c r="H208" s="22">
        <v>124.57</v>
      </c>
      <c r="I208" s="54" t="s">
        <v>428</v>
      </c>
      <c r="J208" s="78">
        <v>40</v>
      </c>
      <c r="K208" s="49">
        <v>124.57</v>
      </c>
      <c r="L208" s="13"/>
    </row>
    <row r="209" spans="1:12">
      <c r="A209" s="9" t="s">
        <v>182</v>
      </c>
      <c r="B209" s="54" t="s">
        <v>22</v>
      </c>
      <c r="C209" s="79">
        <v>42369</v>
      </c>
      <c r="D209" s="12">
        <v>4982.63</v>
      </c>
      <c r="E209" s="12">
        <v>4982.63</v>
      </c>
      <c r="F209" s="12">
        <v>186.85</v>
      </c>
      <c r="G209" s="12">
        <v>4795.78</v>
      </c>
      <c r="H209" s="22">
        <v>124.57</v>
      </c>
      <c r="I209" s="54" t="s">
        <v>428</v>
      </c>
      <c r="J209" s="78">
        <v>40</v>
      </c>
      <c r="K209" s="49">
        <v>124.57</v>
      </c>
      <c r="L209" s="13"/>
    </row>
    <row r="210" spans="1:12">
      <c r="A210" s="9" t="s">
        <v>182</v>
      </c>
      <c r="B210" s="54" t="s">
        <v>22</v>
      </c>
      <c r="C210" s="79">
        <v>42369</v>
      </c>
      <c r="D210" s="12">
        <v>4982.63</v>
      </c>
      <c r="E210" s="12">
        <v>4982.63</v>
      </c>
      <c r="F210" s="12">
        <v>186.85</v>
      </c>
      <c r="G210" s="12">
        <v>4795.78</v>
      </c>
      <c r="H210" s="22">
        <v>124.57</v>
      </c>
      <c r="I210" s="54" t="s">
        <v>428</v>
      </c>
      <c r="J210" s="78">
        <v>40</v>
      </c>
      <c r="K210" s="49">
        <v>124.57</v>
      </c>
      <c r="L210" s="13"/>
    </row>
    <row r="211" spans="1:12">
      <c r="A211" s="9" t="s">
        <v>182</v>
      </c>
      <c r="B211" s="54" t="s">
        <v>22</v>
      </c>
      <c r="C211" s="79">
        <v>42369</v>
      </c>
      <c r="D211" s="12">
        <v>4982.63</v>
      </c>
      <c r="E211" s="12">
        <v>4982.63</v>
      </c>
      <c r="F211" s="12">
        <v>186.85</v>
      </c>
      <c r="G211" s="12">
        <v>4795.78</v>
      </c>
      <c r="H211" s="22">
        <v>124.57</v>
      </c>
      <c r="I211" s="54" t="s">
        <v>428</v>
      </c>
      <c r="J211" s="78">
        <v>40</v>
      </c>
      <c r="K211" s="49">
        <v>124.57</v>
      </c>
      <c r="L211" s="13"/>
    </row>
    <row r="212" spans="1:12">
      <c r="A212" s="9" t="s">
        <v>182</v>
      </c>
      <c r="B212" s="54" t="s">
        <v>22</v>
      </c>
      <c r="C212" s="79">
        <v>42369</v>
      </c>
      <c r="D212" s="12">
        <v>4982.63</v>
      </c>
      <c r="E212" s="12">
        <v>4982.63</v>
      </c>
      <c r="F212" s="12">
        <v>186.85</v>
      </c>
      <c r="G212" s="12">
        <v>4795.78</v>
      </c>
      <c r="H212" s="22">
        <v>124.57</v>
      </c>
      <c r="I212" s="54" t="s">
        <v>428</v>
      </c>
      <c r="J212" s="78">
        <v>40</v>
      </c>
      <c r="K212" s="49">
        <v>124.57</v>
      </c>
      <c r="L212" s="13"/>
    </row>
    <row r="213" spans="1:12">
      <c r="A213" s="9" t="s">
        <v>182</v>
      </c>
      <c r="B213" s="54" t="s">
        <v>22</v>
      </c>
      <c r="C213" s="79">
        <v>42369</v>
      </c>
      <c r="D213" s="12">
        <v>4982.63</v>
      </c>
      <c r="E213" s="12">
        <v>4982.63</v>
      </c>
      <c r="F213" s="12">
        <v>186.85</v>
      </c>
      <c r="G213" s="12">
        <v>4795.78</v>
      </c>
      <c r="H213" s="22">
        <v>124.57</v>
      </c>
      <c r="I213" s="54" t="s">
        <v>428</v>
      </c>
      <c r="J213" s="78">
        <v>40</v>
      </c>
      <c r="K213" s="49">
        <v>124.57</v>
      </c>
      <c r="L213" s="13"/>
    </row>
    <row r="214" spans="1:12">
      <c r="A214" s="9" t="s">
        <v>182</v>
      </c>
      <c r="B214" s="54" t="s">
        <v>22</v>
      </c>
      <c r="C214" s="79">
        <v>42369</v>
      </c>
      <c r="D214" s="12">
        <v>4982.63</v>
      </c>
      <c r="E214" s="12">
        <v>4982.63</v>
      </c>
      <c r="F214" s="12">
        <v>186.85</v>
      </c>
      <c r="G214" s="12">
        <v>4795.78</v>
      </c>
      <c r="H214" s="22">
        <v>124.57</v>
      </c>
      <c r="I214" s="54" t="s">
        <v>428</v>
      </c>
      <c r="J214" s="78">
        <v>40</v>
      </c>
      <c r="K214" s="49">
        <v>124.57</v>
      </c>
      <c r="L214" s="13"/>
    </row>
    <row r="215" spans="1:12">
      <c r="A215" s="9" t="s">
        <v>182</v>
      </c>
      <c r="B215" s="54" t="s">
        <v>22</v>
      </c>
      <c r="C215" s="79">
        <v>42369</v>
      </c>
      <c r="D215" s="12">
        <v>4982.63</v>
      </c>
      <c r="E215" s="12">
        <v>4982.63</v>
      </c>
      <c r="F215" s="12">
        <v>186.85</v>
      </c>
      <c r="G215" s="12">
        <v>4795.78</v>
      </c>
      <c r="H215" s="22">
        <v>124.57</v>
      </c>
      <c r="I215" s="54" t="s">
        <v>428</v>
      </c>
      <c r="J215" s="78">
        <v>40</v>
      </c>
      <c r="K215" s="49">
        <v>124.57</v>
      </c>
      <c r="L215" s="13"/>
    </row>
    <row r="216" spans="1:12">
      <c r="A216" s="9" t="s">
        <v>182</v>
      </c>
      <c r="B216" s="54" t="s">
        <v>22</v>
      </c>
      <c r="C216" s="79">
        <v>42369</v>
      </c>
      <c r="D216" s="12">
        <v>4982.63</v>
      </c>
      <c r="E216" s="12">
        <v>4982.63</v>
      </c>
      <c r="F216" s="12">
        <v>186.85</v>
      </c>
      <c r="G216" s="12">
        <v>4795.78</v>
      </c>
      <c r="H216" s="22">
        <v>124.57</v>
      </c>
      <c r="I216" s="54" t="s">
        <v>428</v>
      </c>
      <c r="J216" s="78">
        <v>40</v>
      </c>
      <c r="K216" s="49">
        <v>124.57</v>
      </c>
      <c r="L216" s="13"/>
    </row>
    <row r="217" spans="1:12">
      <c r="A217" s="9" t="s">
        <v>182</v>
      </c>
      <c r="B217" s="54" t="s">
        <v>22</v>
      </c>
      <c r="C217" s="79">
        <v>42369</v>
      </c>
      <c r="D217" s="12">
        <v>4982.63</v>
      </c>
      <c r="E217" s="12">
        <v>4982.63</v>
      </c>
      <c r="F217" s="12">
        <v>186.85</v>
      </c>
      <c r="G217" s="12">
        <v>4795.78</v>
      </c>
      <c r="H217" s="22">
        <v>124.57</v>
      </c>
      <c r="I217" s="54" t="s">
        <v>428</v>
      </c>
      <c r="J217" s="78">
        <v>40</v>
      </c>
      <c r="K217" s="49">
        <v>124.57</v>
      </c>
      <c r="L217" s="13"/>
    </row>
    <row r="218" spans="1:12">
      <c r="A218" s="9" t="s">
        <v>182</v>
      </c>
      <c r="B218" s="54" t="s">
        <v>22</v>
      </c>
      <c r="C218" s="79">
        <v>42369</v>
      </c>
      <c r="D218" s="12">
        <v>4982.63</v>
      </c>
      <c r="E218" s="12">
        <v>4982.63</v>
      </c>
      <c r="F218" s="12">
        <v>186.85</v>
      </c>
      <c r="G218" s="12">
        <v>4795.78</v>
      </c>
      <c r="H218" s="22">
        <v>124.57</v>
      </c>
      <c r="I218" s="54" t="s">
        <v>428</v>
      </c>
      <c r="J218" s="78">
        <v>40</v>
      </c>
      <c r="K218" s="49">
        <v>124.57</v>
      </c>
      <c r="L218" s="13"/>
    </row>
    <row r="219" spans="1:12">
      <c r="A219" s="9" t="s">
        <v>182</v>
      </c>
      <c r="B219" s="54" t="s">
        <v>22</v>
      </c>
      <c r="C219" s="79">
        <v>42369</v>
      </c>
      <c r="D219" s="12">
        <v>4982.63</v>
      </c>
      <c r="E219" s="12">
        <v>4982.63</v>
      </c>
      <c r="F219" s="12">
        <v>186.85</v>
      </c>
      <c r="G219" s="12">
        <v>4795.78</v>
      </c>
      <c r="H219" s="22">
        <v>124.57</v>
      </c>
      <c r="I219" s="54" t="s">
        <v>428</v>
      </c>
      <c r="J219" s="78">
        <v>40</v>
      </c>
      <c r="K219" s="49">
        <v>124.57</v>
      </c>
      <c r="L219" s="13"/>
    </row>
    <row r="220" spans="1:12">
      <c r="A220" s="9" t="s">
        <v>182</v>
      </c>
      <c r="B220" s="54" t="s">
        <v>22</v>
      </c>
      <c r="C220" s="79">
        <v>42369</v>
      </c>
      <c r="D220" s="12">
        <v>4982.63</v>
      </c>
      <c r="E220" s="12">
        <v>4982.63</v>
      </c>
      <c r="F220" s="12">
        <v>186.85</v>
      </c>
      <c r="G220" s="12">
        <v>4795.78</v>
      </c>
      <c r="H220" s="22">
        <v>124.57</v>
      </c>
      <c r="I220" s="54" t="s">
        <v>428</v>
      </c>
      <c r="J220" s="78">
        <v>40</v>
      </c>
      <c r="K220" s="49">
        <v>124.57</v>
      </c>
      <c r="L220" s="13"/>
    </row>
    <row r="221" spans="1:12">
      <c r="A221" s="9" t="s">
        <v>182</v>
      </c>
      <c r="B221" s="54" t="s">
        <v>22</v>
      </c>
      <c r="C221" s="79">
        <v>42369</v>
      </c>
      <c r="D221" s="12">
        <v>4982.63</v>
      </c>
      <c r="E221" s="12">
        <v>4982.63</v>
      </c>
      <c r="F221" s="12">
        <v>186.85</v>
      </c>
      <c r="G221" s="12">
        <v>4795.78</v>
      </c>
      <c r="H221" s="22">
        <v>124.57</v>
      </c>
      <c r="I221" s="54" t="s">
        <v>428</v>
      </c>
      <c r="J221" s="78">
        <v>40</v>
      </c>
      <c r="K221" s="49">
        <v>124.57</v>
      </c>
      <c r="L221" s="13"/>
    </row>
    <row r="222" spans="1:12">
      <c r="A222" s="9" t="s">
        <v>182</v>
      </c>
      <c r="B222" s="54" t="s">
        <v>22</v>
      </c>
      <c r="C222" s="79">
        <v>42369</v>
      </c>
      <c r="D222" s="12">
        <v>4982.63</v>
      </c>
      <c r="E222" s="12">
        <v>4982.63</v>
      </c>
      <c r="F222" s="12">
        <v>186.85</v>
      </c>
      <c r="G222" s="12">
        <v>4795.78</v>
      </c>
      <c r="H222" s="22">
        <v>124.57</v>
      </c>
      <c r="I222" s="54" t="s">
        <v>428</v>
      </c>
      <c r="J222" s="78">
        <v>40</v>
      </c>
      <c r="K222" s="49">
        <v>124.57</v>
      </c>
      <c r="L222" s="13"/>
    </row>
    <row r="223" spans="1:12">
      <c r="A223" s="9" t="s">
        <v>182</v>
      </c>
      <c r="B223" s="54" t="s">
        <v>22</v>
      </c>
      <c r="C223" s="79">
        <v>42369</v>
      </c>
      <c r="D223" s="12">
        <v>4982.63</v>
      </c>
      <c r="E223" s="12">
        <v>4982.63</v>
      </c>
      <c r="F223" s="12">
        <v>186.85</v>
      </c>
      <c r="G223" s="12">
        <v>4795.78</v>
      </c>
      <c r="H223" s="22">
        <v>124.57</v>
      </c>
      <c r="I223" s="54" t="s">
        <v>428</v>
      </c>
      <c r="J223" s="78">
        <v>40</v>
      </c>
      <c r="K223" s="49">
        <v>124.57</v>
      </c>
      <c r="L223" s="13"/>
    </row>
    <row r="224" spans="1:12">
      <c r="A224" s="9" t="s">
        <v>182</v>
      </c>
      <c r="B224" s="54" t="s">
        <v>22</v>
      </c>
      <c r="C224" s="79">
        <v>42369</v>
      </c>
      <c r="D224" s="12">
        <v>4982.63</v>
      </c>
      <c r="E224" s="12">
        <v>4982.63</v>
      </c>
      <c r="F224" s="12">
        <v>186.85</v>
      </c>
      <c r="G224" s="12">
        <v>4795.78</v>
      </c>
      <c r="H224" s="22">
        <v>124.57</v>
      </c>
      <c r="I224" s="54" t="s">
        <v>428</v>
      </c>
      <c r="J224" s="78">
        <v>40</v>
      </c>
      <c r="K224" s="49">
        <v>124.57</v>
      </c>
      <c r="L224" s="13"/>
    </row>
    <row r="225" spans="1:12">
      <c r="A225" s="9" t="s">
        <v>182</v>
      </c>
      <c r="B225" s="54" t="s">
        <v>22</v>
      </c>
      <c r="C225" s="79">
        <v>42369</v>
      </c>
      <c r="D225" s="12">
        <v>4982.63</v>
      </c>
      <c r="E225" s="12">
        <v>4982.63</v>
      </c>
      <c r="F225" s="12">
        <v>186.85</v>
      </c>
      <c r="G225" s="12">
        <v>4795.78</v>
      </c>
      <c r="H225" s="22">
        <v>124.57</v>
      </c>
      <c r="I225" s="54" t="s">
        <v>428</v>
      </c>
      <c r="J225" s="78">
        <v>40</v>
      </c>
      <c r="K225" s="49">
        <v>124.57</v>
      </c>
      <c r="L225" s="13"/>
    </row>
    <row r="226" spans="1:12">
      <c r="A226" s="9" t="s">
        <v>182</v>
      </c>
      <c r="B226" s="54" t="s">
        <v>22</v>
      </c>
      <c r="C226" s="79">
        <v>42369</v>
      </c>
      <c r="D226" s="12">
        <v>4982.63</v>
      </c>
      <c r="E226" s="12">
        <v>4982.63</v>
      </c>
      <c r="F226" s="12">
        <v>186.85</v>
      </c>
      <c r="G226" s="12">
        <v>4795.78</v>
      </c>
      <c r="H226" s="22">
        <v>124.57</v>
      </c>
      <c r="I226" s="54" t="s">
        <v>428</v>
      </c>
      <c r="J226" s="78">
        <v>40</v>
      </c>
      <c r="K226" s="49">
        <v>124.57</v>
      </c>
      <c r="L226" s="13"/>
    </row>
    <row r="227" spans="1:12">
      <c r="A227" s="9" t="s">
        <v>182</v>
      </c>
      <c r="B227" s="54" t="s">
        <v>22</v>
      </c>
      <c r="C227" s="79">
        <v>42369</v>
      </c>
      <c r="D227" s="12">
        <v>4982.63</v>
      </c>
      <c r="E227" s="12">
        <v>4982.63</v>
      </c>
      <c r="F227" s="12">
        <v>186.85</v>
      </c>
      <c r="G227" s="12">
        <v>4795.78</v>
      </c>
      <c r="H227" s="22">
        <v>124.57</v>
      </c>
      <c r="I227" s="54" t="s">
        <v>428</v>
      </c>
      <c r="J227" s="78">
        <v>40</v>
      </c>
      <c r="K227" s="49">
        <v>124.57</v>
      </c>
      <c r="L227" s="13"/>
    </row>
    <row r="228" spans="1:12">
      <c r="A228" s="9" t="s">
        <v>182</v>
      </c>
      <c r="B228" s="54" t="s">
        <v>22</v>
      </c>
      <c r="C228" s="79">
        <v>42369</v>
      </c>
      <c r="D228" s="12">
        <v>4982.63</v>
      </c>
      <c r="E228" s="12">
        <v>4982.63</v>
      </c>
      <c r="F228" s="12">
        <v>186.85</v>
      </c>
      <c r="G228" s="12">
        <v>4795.78</v>
      </c>
      <c r="H228" s="22">
        <v>124.57</v>
      </c>
      <c r="I228" s="54" t="s">
        <v>428</v>
      </c>
      <c r="J228" s="78">
        <v>40</v>
      </c>
      <c r="K228" s="49">
        <v>124.57</v>
      </c>
      <c r="L228" s="13"/>
    </row>
    <row r="229" spans="1:12">
      <c r="A229" s="9" t="s">
        <v>182</v>
      </c>
      <c r="B229" s="54" t="s">
        <v>22</v>
      </c>
      <c r="C229" s="79">
        <v>42369</v>
      </c>
      <c r="D229" s="12">
        <v>4982.63</v>
      </c>
      <c r="E229" s="12">
        <v>4982.63</v>
      </c>
      <c r="F229" s="12">
        <v>186.85</v>
      </c>
      <c r="G229" s="12">
        <v>4795.78</v>
      </c>
      <c r="H229" s="22">
        <v>124.57</v>
      </c>
      <c r="I229" s="54" t="s">
        <v>428</v>
      </c>
      <c r="J229" s="78">
        <v>40</v>
      </c>
      <c r="K229" s="49">
        <v>124.57</v>
      </c>
      <c r="L229" s="13"/>
    </row>
    <row r="230" spans="1:12">
      <c r="A230" s="9" t="s">
        <v>182</v>
      </c>
      <c r="B230" s="54" t="s">
        <v>22</v>
      </c>
      <c r="C230" s="79">
        <v>42369</v>
      </c>
      <c r="D230" s="12">
        <v>4982.63</v>
      </c>
      <c r="E230" s="12">
        <v>4982.63</v>
      </c>
      <c r="F230" s="12">
        <v>186.85</v>
      </c>
      <c r="G230" s="12">
        <v>4795.78</v>
      </c>
      <c r="H230" s="22">
        <v>124.57</v>
      </c>
      <c r="I230" s="54" t="s">
        <v>428</v>
      </c>
      <c r="J230" s="78">
        <v>40</v>
      </c>
      <c r="K230" s="49">
        <v>124.57</v>
      </c>
      <c r="L230" s="13"/>
    </row>
    <row r="231" spans="1:12">
      <c r="A231" s="9" t="s">
        <v>442</v>
      </c>
      <c r="B231" s="54" t="s">
        <v>22</v>
      </c>
      <c r="C231" s="79">
        <v>42369</v>
      </c>
      <c r="D231" s="12">
        <v>13233.08</v>
      </c>
      <c r="E231" s="12">
        <v>13233.08</v>
      </c>
      <c r="F231" s="12">
        <v>496.24</v>
      </c>
      <c r="G231" s="12">
        <v>12736.84</v>
      </c>
      <c r="H231" s="22">
        <v>330.83</v>
      </c>
      <c r="I231" s="54" t="s">
        <v>428</v>
      </c>
      <c r="J231" s="78">
        <v>40</v>
      </c>
      <c r="K231" s="49">
        <v>330.83</v>
      </c>
      <c r="L231" s="13"/>
    </row>
    <row r="232" spans="1:12">
      <c r="A232" s="9" t="s">
        <v>442</v>
      </c>
      <c r="B232" s="54" t="s">
        <v>22</v>
      </c>
      <c r="C232" s="79">
        <v>42369</v>
      </c>
      <c r="D232" s="12">
        <v>13233.08</v>
      </c>
      <c r="E232" s="12">
        <v>13233.08</v>
      </c>
      <c r="F232" s="12">
        <v>496.24</v>
      </c>
      <c r="G232" s="12">
        <v>12736.84</v>
      </c>
      <c r="H232" s="22">
        <v>330.83</v>
      </c>
      <c r="I232" s="54" t="s">
        <v>428</v>
      </c>
      <c r="J232" s="78">
        <v>40</v>
      </c>
      <c r="K232" s="49">
        <v>330.83</v>
      </c>
      <c r="L232" s="13"/>
    </row>
    <row r="233" spans="1:12">
      <c r="A233" s="9" t="s">
        <v>442</v>
      </c>
      <c r="B233" s="54" t="s">
        <v>22</v>
      </c>
      <c r="C233" s="79">
        <v>42369</v>
      </c>
      <c r="D233" s="12">
        <v>13233.08</v>
      </c>
      <c r="E233" s="12">
        <v>13233.08</v>
      </c>
      <c r="F233" s="12">
        <v>496.24</v>
      </c>
      <c r="G233" s="12">
        <v>12736.84</v>
      </c>
      <c r="H233" s="22">
        <v>330.83</v>
      </c>
      <c r="I233" s="54" t="s">
        <v>428</v>
      </c>
      <c r="J233" s="78">
        <v>40</v>
      </c>
      <c r="K233" s="49">
        <v>330.83</v>
      </c>
      <c r="L233" s="13"/>
    </row>
    <row r="234" spans="1:12">
      <c r="A234" s="9" t="s">
        <v>442</v>
      </c>
      <c r="B234" s="54" t="s">
        <v>22</v>
      </c>
      <c r="C234" s="79">
        <v>42369</v>
      </c>
      <c r="D234" s="12">
        <v>13233.08</v>
      </c>
      <c r="E234" s="12">
        <v>13233.08</v>
      </c>
      <c r="F234" s="12">
        <v>496.24</v>
      </c>
      <c r="G234" s="12">
        <v>12736.84</v>
      </c>
      <c r="H234" s="22">
        <v>330.83</v>
      </c>
      <c r="I234" s="54" t="s">
        <v>428</v>
      </c>
      <c r="J234" s="78">
        <v>40</v>
      </c>
      <c r="K234" s="49">
        <v>330.83</v>
      </c>
      <c r="L234" s="13"/>
    </row>
    <row r="235" spans="1:12">
      <c r="A235" s="9" t="s">
        <v>434</v>
      </c>
      <c r="B235" s="54" t="s">
        <v>22</v>
      </c>
      <c r="C235" s="79">
        <v>42369</v>
      </c>
      <c r="D235" s="12">
        <v>3207.31</v>
      </c>
      <c r="E235" s="12">
        <v>3207.31</v>
      </c>
      <c r="F235" s="12">
        <v>120.27</v>
      </c>
      <c r="G235" s="12">
        <v>3087.04</v>
      </c>
      <c r="H235" s="22">
        <v>80.180000000000007</v>
      </c>
      <c r="I235" s="54" t="s">
        <v>428</v>
      </c>
      <c r="J235" s="78">
        <v>40</v>
      </c>
      <c r="K235" s="49">
        <v>80.180000000000007</v>
      </c>
      <c r="L235" s="13"/>
    </row>
    <row r="236" spans="1:12">
      <c r="A236" s="9" t="s">
        <v>434</v>
      </c>
      <c r="B236" s="54" t="s">
        <v>22</v>
      </c>
      <c r="C236" s="79">
        <v>42369</v>
      </c>
      <c r="D236" s="12">
        <v>3207.31</v>
      </c>
      <c r="E236" s="12">
        <v>3207.31</v>
      </c>
      <c r="F236" s="12">
        <v>120.27</v>
      </c>
      <c r="G236" s="12">
        <v>3087.04</v>
      </c>
      <c r="H236" s="22">
        <v>80.180000000000007</v>
      </c>
      <c r="I236" s="54" t="s">
        <v>428</v>
      </c>
      <c r="J236" s="78">
        <v>40</v>
      </c>
      <c r="K236" s="49">
        <v>80.180000000000007</v>
      </c>
      <c r="L236" s="13"/>
    </row>
    <row r="237" spans="1:12">
      <c r="A237" s="9" t="s">
        <v>431</v>
      </c>
      <c r="B237" s="54" t="s">
        <v>22</v>
      </c>
      <c r="C237" s="79">
        <v>42369</v>
      </c>
      <c r="D237" s="12">
        <v>4504.8100000000004</v>
      </c>
      <c r="E237" s="12">
        <v>4504.8100000000004</v>
      </c>
      <c r="F237" s="12">
        <v>168.93</v>
      </c>
      <c r="G237" s="12">
        <v>4335.88</v>
      </c>
      <c r="H237" s="22">
        <v>112.62</v>
      </c>
      <c r="I237" s="54" t="s">
        <v>428</v>
      </c>
      <c r="J237" s="78">
        <v>40</v>
      </c>
      <c r="K237" s="49">
        <v>112.62</v>
      </c>
      <c r="L237" s="13"/>
    </row>
    <row r="238" spans="1:12">
      <c r="A238" s="9" t="s">
        <v>156</v>
      </c>
      <c r="B238" s="54" t="s">
        <v>22</v>
      </c>
      <c r="C238" s="79">
        <v>42369</v>
      </c>
      <c r="D238" s="12">
        <v>10052.200000000001</v>
      </c>
      <c r="E238" s="12">
        <v>10052.200000000001</v>
      </c>
      <c r="F238" s="12">
        <v>376.96</v>
      </c>
      <c r="G238" s="12">
        <v>9675.24</v>
      </c>
      <c r="H238" s="22">
        <v>251.31</v>
      </c>
      <c r="I238" s="54" t="s">
        <v>428</v>
      </c>
      <c r="J238" s="78">
        <v>40</v>
      </c>
      <c r="K238" s="49">
        <v>251.31</v>
      </c>
      <c r="L238" s="13"/>
    </row>
    <row r="239" spans="1:12">
      <c r="A239" s="9" t="s">
        <v>156</v>
      </c>
      <c r="B239" s="54" t="s">
        <v>22</v>
      </c>
      <c r="C239" s="79">
        <v>42369</v>
      </c>
      <c r="D239" s="12">
        <v>10052.200000000001</v>
      </c>
      <c r="E239" s="12">
        <v>10052.200000000001</v>
      </c>
      <c r="F239" s="12">
        <v>376.96</v>
      </c>
      <c r="G239" s="12">
        <v>9675.24</v>
      </c>
      <c r="H239" s="22">
        <v>251.31</v>
      </c>
      <c r="I239" s="54" t="s">
        <v>428</v>
      </c>
      <c r="J239" s="78">
        <v>40</v>
      </c>
      <c r="K239" s="49">
        <v>251.31</v>
      </c>
      <c r="L239" s="13"/>
    </row>
    <row r="240" spans="1:12">
      <c r="A240" s="9" t="s">
        <v>156</v>
      </c>
      <c r="B240" s="54" t="s">
        <v>22</v>
      </c>
      <c r="C240" s="79">
        <v>42369</v>
      </c>
      <c r="D240" s="12">
        <v>10052.200000000001</v>
      </c>
      <c r="E240" s="12">
        <v>10052.200000000001</v>
      </c>
      <c r="F240" s="12">
        <v>376.96</v>
      </c>
      <c r="G240" s="12">
        <v>9675.24</v>
      </c>
      <c r="H240" s="22">
        <v>251.31</v>
      </c>
      <c r="I240" s="54" t="s">
        <v>428</v>
      </c>
      <c r="J240" s="78">
        <v>40</v>
      </c>
      <c r="K240" s="49">
        <v>251.31</v>
      </c>
      <c r="L240" s="13"/>
    </row>
    <row r="241" spans="1:12">
      <c r="A241" s="9" t="s">
        <v>148</v>
      </c>
      <c r="B241" s="54" t="s">
        <v>22</v>
      </c>
      <c r="C241" s="79">
        <v>42369</v>
      </c>
      <c r="D241" s="12">
        <v>115269.96</v>
      </c>
      <c r="E241" s="12">
        <v>115269.96</v>
      </c>
      <c r="F241" s="12">
        <v>4322.62</v>
      </c>
      <c r="G241" s="12">
        <v>110947.34</v>
      </c>
      <c r="H241" s="22">
        <v>2881.75</v>
      </c>
      <c r="I241" s="54" t="s">
        <v>428</v>
      </c>
      <c r="J241" s="78">
        <v>40</v>
      </c>
      <c r="K241" s="49">
        <v>2881.75</v>
      </c>
      <c r="L241" s="13"/>
    </row>
    <row r="242" spans="1:12">
      <c r="A242" s="9" t="s">
        <v>443</v>
      </c>
      <c r="B242" s="54" t="s">
        <v>22</v>
      </c>
      <c r="C242" s="79">
        <v>42369</v>
      </c>
      <c r="D242" s="12">
        <v>3885.11</v>
      </c>
      <c r="E242" s="12">
        <v>3885.11</v>
      </c>
      <c r="F242" s="12">
        <v>145.69</v>
      </c>
      <c r="G242" s="12">
        <v>3739.42</v>
      </c>
      <c r="H242" s="22">
        <v>97.13</v>
      </c>
      <c r="I242" s="54" t="s">
        <v>428</v>
      </c>
      <c r="J242" s="78">
        <v>40</v>
      </c>
      <c r="K242" s="49">
        <v>97.13</v>
      </c>
      <c r="L242" s="13"/>
    </row>
    <row r="243" spans="1:12">
      <c r="A243" s="9" t="s">
        <v>431</v>
      </c>
      <c r="B243" s="54" t="s">
        <v>22</v>
      </c>
      <c r="C243" s="79">
        <v>42369</v>
      </c>
      <c r="D243" s="12">
        <v>2659.37</v>
      </c>
      <c r="E243" s="12">
        <v>2659.37</v>
      </c>
      <c r="F243" s="12">
        <v>99.72</v>
      </c>
      <c r="G243" s="12">
        <v>2559.65</v>
      </c>
      <c r="H243" s="22">
        <v>66.48</v>
      </c>
      <c r="I243" s="54" t="s">
        <v>428</v>
      </c>
      <c r="J243" s="78">
        <v>40</v>
      </c>
      <c r="K243" s="49">
        <v>66.48</v>
      </c>
      <c r="L243" s="13"/>
    </row>
    <row r="244" spans="1:12">
      <c r="A244" s="9" t="s">
        <v>444</v>
      </c>
      <c r="B244" s="54" t="s">
        <v>22</v>
      </c>
      <c r="C244" s="79">
        <v>42369</v>
      </c>
      <c r="D244" s="12">
        <v>268.38</v>
      </c>
      <c r="E244" s="12">
        <v>268.38</v>
      </c>
      <c r="F244" s="12">
        <v>10.06</v>
      </c>
      <c r="G244" s="12">
        <v>258.32</v>
      </c>
      <c r="H244" s="22">
        <v>6.71</v>
      </c>
      <c r="I244" s="54" t="s">
        <v>428</v>
      </c>
      <c r="J244" s="78">
        <v>40</v>
      </c>
      <c r="K244" s="49">
        <v>6.71</v>
      </c>
      <c r="L244" s="13"/>
    </row>
    <row r="245" spans="1:12">
      <c r="A245" s="9" t="s">
        <v>444</v>
      </c>
      <c r="B245" s="54" t="s">
        <v>22</v>
      </c>
      <c r="C245" s="79">
        <v>42369</v>
      </c>
      <c r="D245" s="12">
        <v>157.5</v>
      </c>
      <c r="E245" s="12">
        <v>157.5</v>
      </c>
      <c r="F245" s="12">
        <v>5.91</v>
      </c>
      <c r="G245" s="12">
        <v>151.59</v>
      </c>
      <c r="H245" s="22">
        <v>3.94</v>
      </c>
      <c r="I245" s="54" t="s">
        <v>428</v>
      </c>
      <c r="J245" s="78">
        <v>40</v>
      </c>
      <c r="K245" s="49">
        <v>3.94</v>
      </c>
      <c r="L245" s="13"/>
    </row>
    <row r="246" spans="1:12">
      <c r="A246" s="9" t="s">
        <v>445</v>
      </c>
      <c r="B246" s="54" t="s">
        <v>22</v>
      </c>
      <c r="C246" s="79">
        <v>42369</v>
      </c>
      <c r="D246" s="12">
        <v>1257.5999999999999</v>
      </c>
      <c r="E246" s="12">
        <v>1257.5999999999999</v>
      </c>
      <c r="F246" s="12">
        <v>47.16</v>
      </c>
      <c r="G246" s="12">
        <v>1210.44</v>
      </c>
      <c r="H246" s="22">
        <v>31.44</v>
      </c>
      <c r="I246" s="54" t="s">
        <v>428</v>
      </c>
      <c r="J246" s="78">
        <v>40</v>
      </c>
      <c r="K246" s="49">
        <v>31.44</v>
      </c>
      <c r="L246" s="13"/>
    </row>
    <row r="247" spans="1:12">
      <c r="A247" s="9" t="s">
        <v>446</v>
      </c>
      <c r="B247" s="54" t="s">
        <v>22</v>
      </c>
      <c r="C247" s="79">
        <v>42369</v>
      </c>
      <c r="D247" s="12">
        <v>3563.73</v>
      </c>
      <c r="E247" s="12">
        <v>3563.73</v>
      </c>
      <c r="F247" s="12">
        <v>133.63999999999999</v>
      </c>
      <c r="G247" s="12">
        <v>3430.09</v>
      </c>
      <c r="H247" s="22">
        <v>89.09</v>
      </c>
      <c r="I247" s="54" t="s">
        <v>428</v>
      </c>
      <c r="J247" s="78">
        <v>40</v>
      </c>
      <c r="K247" s="49">
        <v>89.09</v>
      </c>
      <c r="L247" s="13"/>
    </row>
    <row r="248" spans="1:12">
      <c r="A248" s="9" t="s">
        <v>436</v>
      </c>
      <c r="B248" s="54" t="s">
        <v>22</v>
      </c>
      <c r="C248" s="79">
        <v>42369</v>
      </c>
      <c r="D248" s="12">
        <v>6143.02</v>
      </c>
      <c r="E248" s="12">
        <v>6143.02</v>
      </c>
      <c r="F248" s="12">
        <v>230.37</v>
      </c>
      <c r="G248" s="12">
        <v>5912.65</v>
      </c>
      <c r="H248" s="22">
        <v>153.58000000000001</v>
      </c>
      <c r="I248" s="54" t="s">
        <v>428</v>
      </c>
      <c r="J248" s="78">
        <v>40</v>
      </c>
      <c r="K248" s="49">
        <v>153.58000000000001</v>
      </c>
      <c r="L248" s="13"/>
    </row>
    <row r="249" spans="1:12">
      <c r="A249" s="9" t="s">
        <v>180</v>
      </c>
      <c r="B249" s="54" t="s">
        <v>22</v>
      </c>
      <c r="C249" s="79">
        <v>42369</v>
      </c>
      <c r="D249" s="12">
        <v>1697.05</v>
      </c>
      <c r="E249" s="12">
        <v>1697.05</v>
      </c>
      <c r="F249" s="12">
        <v>63.64</v>
      </c>
      <c r="G249" s="12">
        <v>1633.41</v>
      </c>
      <c r="H249" s="22">
        <v>42.43</v>
      </c>
      <c r="I249" s="54" t="s">
        <v>428</v>
      </c>
      <c r="J249" s="78">
        <v>40</v>
      </c>
      <c r="K249" s="49">
        <v>42.43</v>
      </c>
      <c r="L249" s="13"/>
    </row>
    <row r="250" spans="1:12">
      <c r="A250" s="9" t="s">
        <v>180</v>
      </c>
      <c r="B250" s="54" t="s">
        <v>22</v>
      </c>
      <c r="C250" s="79">
        <v>42369</v>
      </c>
      <c r="D250" s="12">
        <v>1697.05</v>
      </c>
      <c r="E250" s="12">
        <v>1697.05</v>
      </c>
      <c r="F250" s="12">
        <v>63.64</v>
      </c>
      <c r="G250" s="12">
        <v>1633.41</v>
      </c>
      <c r="H250" s="22">
        <v>42.43</v>
      </c>
      <c r="I250" s="54" t="s">
        <v>428</v>
      </c>
      <c r="J250" s="78">
        <v>40</v>
      </c>
      <c r="K250" s="49">
        <v>42.43</v>
      </c>
      <c r="L250" s="13"/>
    </row>
    <row r="251" spans="1:12">
      <c r="A251" s="9" t="s">
        <v>149</v>
      </c>
      <c r="B251" s="54" t="s">
        <v>22</v>
      </c>
      <c r="C251" s="79">
        <v>42369</v>
      </c>
      <c r="D251" s="12">
        <v>3214.81</v>
      </c>
      <c r="E251" s="12">
        <v>3214.81</v>
      </c>
      <c r="F251" s="12">
        <v>120.56</v>
      </c>
      <c r="G251" s="12">
        <v>3094.25</v>
      </c>
      <c r="H251" s="22">
        <v>80.37</v>
      </c>
      <c r="I251" s="54" t="s">
        <v>428</v>
      </c>
      <c r="J251" s="78">
        <v>40</v>
      </c>
      <c r="K251" s="49">
        <v>80.37</v>
      </c>
      <c r="L251" s="13"/>
    </row>
    <row r="252" spans="1:12">
      <c r="A252" s="9" t="s">
        <v>149</v>
      </c>
      <c r="B252" s="54" t="s">
        <v>22</v>
      </c>
      <c r="C252" s="79">
        <v>42369</v>
      </c>
      <c r="D252" s="12">
        <v>3214.81</v>
      </c>
      <c r="E252" s="12">
        <v>3214.81</v>
      </c>
      <c r="F252" s="12">
        <v>120.56</v>
      </c>
      <c r="G252" s="12">
        <v>3094.25</v>
      </c>
      <c r="H252" s="22">
        <v>80.37</v>
      </c>
      <c r="I252" s="54" t="s">
        <v>428</v>
      </c>
      <c r="J252" s="78">
        <v>40</v>
      </c>
      <c r="K252" s="49">
        <v>80.37</v>
      </c>
      <c r="L252" s="13"/>
    </row>
    <row r="253" spans="1:12">
      <c r="A253" s="9" t="s">
        <v>149</v>
      </c>
      <c r="B253" s="54" t="s">
        <v>22</v>
      </c>
      <c r="C253" s="79">
        <v>42369</v>
      </c>
      <c r="D253" s="12">
        <v>3214.81</v>
      </c>
      <c r="E253" s="12">
        <v>3214.81</v>
      </c>
      <c r="F253" s="12">
        <v>120.56</v>
      </c>
      <c r="G253" s="12">
        <v>3094.25</v>
      </c>
      <c r="H253" s="22">
        <v>80.37</v>
      </c>
      <c r="I253" s="54" t="s">
        <v>428</v>
      </c>
      <c r="J253" s="78">
        <v>40</v>
      </c>
      <c r="K253" s="49">
        <v>80.37</v>
      </c>
      <c r="L253" s="13"/>
    </row>
    <row r="254" spans="1:12">
      <c r="A254" s="9" t="s">
        <v>149</v>
      </c>
      <c r="B254" s="54" t="s">
        <v>22</v>
      </c>
      <c r="C254" s="79">
        <v>42369</v>
      </c>
      <c r="D254" s="12">
        <v>3214.81</v>
      </c>
      <c r="E254" s="12">
        <v>3214.81</v>
      </c>
      <c r="F254" s="12">
        <v>120.56</v>
      </c>
      <c r="G254" s="12">
        <v>3094.25</v>
      </c>
      <c r="H254" s="22">
        <v>80.37</v>
      </c>
      <c r="I254" s="54" t="s">
        <v>428</v>
      </c>
      <c r="J254" s="78">
        <v>40</v>
      </c>
      <c r="K254" s="49">
        <v>80.37</v>
      </c>
      <c r="L254" s="13"/>
    </row>
    <row r="255" spans="1:12">
      <c r="A255" s="9" t="s">
        <v>149</v>
      </c>
      <c r="B255" s="54" t="s">
        <v>22</v>
      </c>
      <c r="C255" s="79">
        <v>42369</v>
      </c>
      <c r="D255" s="12">
        <v>3214.81</v>
      </c>
      <c r="E255" s="12">
        <v>3214.81</v>
      </c>
      <c r="F255" s="12">
        <v>120.56</v>
      </c>
      <c r="G255" s="12">
        <v>3094.25</v>
      </c>
      <c r="H255" s="22">
        <v>80.37</v>
      </c>
      <c r="I255" s="54" t="s">
        <v>428</v>
      </c>
      <c r="J255" s="78">
        <v>40</v>
      </c>
      <c r="K255" s="49">
        <v>80.37</v>
      </c>
      <c r="L255" s="13"/>
    </row>
    <row r="256" spans="1:12">
      <c r="A256" s="9" t="s">
        <v>149</v>
      </c>
      <c r="B256" s="54" t="s">
        <v>22</v>
      </c>
      <c r="C256" s="79">
        <v>42369</v>
      </c>
      <c r="D256" s="12">
        <v>3214.81</v>
      </c>
      <c r="E256" s="12">
        <v>3214.81</v>
      </c>
      <c r="F256" s="12">
        <v>120.56</v>
      </c>
      <c r="G256" s="12">
        <v>3094.25</v>
      </c>
      <c r="H256" s="22">
        <v>80.37</v>
      </c>
      <c r="I256" s="54" t="s">
        <v>428</v>
      </c>
      <c r="J256" s="78">
        <v>40</v>
      </c>
      <c r="K256" s="49">
        <v>80.37</v>
      </c>
      <c r="L256" s="13"/>
    </row>
    <row r="257" spans="1:12">
      <c r="A257" s="9" t="s">
        <v>181</v>
      </c>
      <c r="B257" s="54" t="s">
        <v>22</v>
      </c>
      <c r="C257" s="79">
        <v>42369</v>
      </c>
      <c r="D257" s="12">
        <v>1965.56</v>
      </c>
      <c r="E257" s="12">
        <v>1965.56</v>
      </c>
      <c r="F257" s="12">
        <v>73.709999999999994</v>
      </c>
      <c r="G257" s="12">
        <v>1891.85</v>
      </c>
      <c r="H257" s="22">
        <v>49.14</v>
      </c>
      <c r="I257" s="54" t="s">
        <v>428</v>
      </c>
      <c r="J257" s="78">
        <v>40</v>
      </c>
      <c r="K257" s="49">
        <v>49.14</v>
      </c>
      <c r="L257" s="13"/>
    </row>
    <row r="258" spans="1:12">
      <c r="A258" s="9" t="s">
        <v>183</v>
      </c>
      <c r="B258" s="54" t="s">
        <v>22</v>
      </c>
      <c r="C258" s="79">
        <v>42369</v>
      </c>
      <c r="D258" s="12">
        <v>4529.22</v>
      </c>
      <c r="E258" s="12">
        <v>4529.22</v>
      </c>
      <c r="F258" s="12">
        <v>169.85</v>
      </c>
      <c r="G258" s="12">
        <v>4359.37</v>
      </c>
      <c r="H258" s="22">
        <v>113.23</v>
      </c>
      <c r="I258" s="54" t="s">
        <v>428</v>
      </c>
      <c r="J258" s="78">
        <v>40</v>
      </c>
      <c r="K258" s="49">
        <v>113.23</v>
      </c>
      <c r="L258" s="13"/>
    </row>
    <row r="259" spans="1:12">
      <c r="A259" s="9" t="s">
        <v>447</v>
      </c>
      <c r="B259" s="54" t="s">
        <v>22</v>
      </c>
      <c r="C259" s="79">
        <v>42369</v>
      </c>
      <c r="D259" s="12">
        <v>15729.43</v>
      </c>
      <c r="E259" s="12">
        <v>15729.43</v>
      </c>
      <c r="F259" s="12">
        <v>589.86</v>
      </c>
      <c r="G259" s="12">
        <v>15139.57</v>
      </c>
      <c r="H259" s="22">
        <v>393.24</v>
      </c>
      <c r="I259" s="54" t="s">
        <v>428</v>
      </c>
      <c r="J259" s="78">
        <v>40</v>
      </c>
      <c r="K259" s="49">
        <v>393.24</v>
      </c>
      <c r="L259" s="13"/>
    </row>
    <row r="260" spans="1:12">
      <c r="A260" s="9" t="s">
        <v>152</v>
      </c>
      <c r="B260" s="54" t="s">
        <v>22</v>
      </c>
      <c r="C260" s="79">
        <v>42369</v>
      </c>
      <c r="D260" s="12">
        <v>3213.8</v>
      </c>
      <c r="E260" s="12">
        <v>3213.8</v>
      </c>
      <c r="F260" s="12">
        <v>120.52</v>
      </c>
      <c r="G260" s="12">
        <v>3093.28</v>
      </c>
      <c r="H260" s="22">
        <v>80.349999999999994</v>
      </c>
      <c r="I260" s="54" t="s">
        <v>428</v>
      </c>
      <c r="J260" s="78">
        <v>40</v>
      </c>
      <c r="K260" s="49">
        <v>80.349999999999994</v>
      </c>
      <c r="L260" s="13"/>
    </row>
    <row r="261" spans="1:12">
      <c r="A261" s="9" t="s">
        <v>448</v>
      </c>
      <c r="B261" s="54" t="s">
        <v>22</v>
      </c>
      <c r="C261" s="79">
        <v>42369</v>
      </c>
      <c r="D261" s="12">
        <v>369.04</v>
      </c>
      <c r="E261" s="12">
        <v>369.04</v>
      </c>
      <c r="F261" s="12">
        <v>13.84</v>
      </c>
      <c r="G261" s="12">
        <v>355.2</v>
      </c>
      <c r="H261" s="22">
        <v>9.23</v>
      </c>
      <c r="I261" s="54" t="s">
        <v>428</v>
      </c>
      <c r="J261" s="78">
        <v>40</v>
      </c>
      <c r="K261" s="49">
        <v>9.23</v>
      </c>
      <c r="L261" s="13"/>
    </row>
    <row r="262" spans="1:12">
      <c r="A262" s="9" t="s">
        <v>449</v>
      </c>
      <c r="B262" s="54" t="s">
        <v>22</v>
      </c>
      <c r="C262" s="79">
        <v>42369</v>
      </c>
      <c r="D262" s="12">
        <v>9596.1</v>
      </c>
      <c r="E262" s="12">
        <v>9596.1</v>
      </c>
      <c r="F262" s="12">
        <v>359.85</v>
      </c>
      <c r="G262" s="12">
        <v>9236.25</v>
      </c>
      <c r="H262" s="22">
        <v>239.9</v>
      </c>
      <c r="I262" s="54" t="s">
        <v>428</v>
      </c>
      <c r="J262" s="78">
        <v>40</v>
      </c>
      <c r="K262" s="49">
        <v>239.9</v>
      </c>
      <c r="L262" s="13"/>
    </row>
    <row r="263" spans="1:12">
      <c r="A263" s="9" t="s">
        <v>450</v>
      </c>
      <c r="B263" s="54" t="s">
        <v>22</v>
      </c>
      <c r="C263" s="79">
        <v>42369</v>
      </c>
      <c r="D263" s="12">
        <v>3648.36</v>
      </c>
      <c r="E263" s="12">
        <v>3648.36</v>
      </c>
      <c r="F263" s="12">
        <v>136.81</v>
      </c>
      <c r="G263" s="12">
        <v>3511.55</v>
      </c>
      <c r="H263" s="22">
        <v>91.21</v>
      </c>
      <c r="I263" s="54" t="s">
        <v>428</v>
      </c>
      <c r="J263" s="78">
        <v>40</v>
      </c>
      <c r="K263" s="49">
        <v>91.21</v>
      </c>
      <c r="L263" s="13"/>
    </row>
    <row r="264" spans="1:12">
      <c r="A264" s="9" t="s">
        <v>450</v>
      </c>
      <c r="B264" s="54" t="s">
        <v>22</v>
      </c>
      <c r="C264" s="79">
        <v>42369</v>
      </c>
      <c r="D264" s="12">
        <v>3648.36</v>
      </c>
      <c r="E264" s="12">
        <v>3648.36</v>
      </c>
      <c r="F264" s="12">
        <v>136.81</v>
      </c>
      <c r="G264" s="12">
        <v>3511.55</v>
      </c>
      <c r="H264" s="22">
        <v>91.21</v>
      </c>
      <c r="I264" s="54" t="s">
        <v>428</v>
      </c>
      <c r="J264" s="78">
        <v>40</v>
      </c>
      <c r="K264" s="49">
        <v>91.21</v>
      </c>
      <c r="L264" s="13"/>
    </row>
    <row r="265" spans="1:12">
      <c r="A265" s="9" t="s">
        <v>450</v>
      </c>
      <c r="B265" s="54" t="s">
        <v>22</v>
      </c>
      <c r="C265" s="79">
        <v>42369</v>
      </c>
      <c r="D265" s="12">
        <v>3648.36</v>
      </c>
      <c r="E265" s="12">
        <v>3648.36</v>
      </c>
      <c r="F265" s="12">
        <v>136.81</v>
      </c>
      <c r="G265" s="12">
        <v>3511.55</v>
      </c>
      <c r="H265" s="22">
        <v>91.21</v>
      </c>
      <c r="I265" s="54" t="s">
        <v>428</v>
      </c>
      <c r="J265" s="78">
        <v>40</v>
      </c>
      <c r="K265" s="49">
        <v>91.21</v>
      </c>
      <c r="L265" s="13"/>
    </row>
    <row r="266" spans="1:12">
      <c r="A266" s="9" t="s">
        <v>221</v>
      </c>
      <c r="B266" s="54" t="s">
        <v>22</v>
      </c>
      <c r="C266" s="79">
        <v>42369</v>
      </c>
      <c r="D266" s="12">
        <v>16764.72</v>
      </c>
      <c r="E266" s="12">
        <v>16764.72</v>
      </c>
      <c r="F266" s="12">
        <v>628.67999999999995</v>
      </c>
      <c r="G266" s="12">
        <v>16136.04</v>
      </c>
      <c r="H266" s="22">
        <v>419.12</v>
      </c>
      <c r="I266" s="54" t="s">
        <v>428</v>
      </c>
      <c r="J266" s="78">
        <v>40</v>
      </c>
      <c r="K266" s="49">
        <v>419.12</v>
      </c>
      <c r="L266" s="13"/>
    </row>
    <row r="267" spans="1:12">
      <c r="A267" s="9" t="s">
        <v>230</v>
      </c>
      <c r="B267" s="54" t="s">
        <v>22</v>
      </c>
      <c r="C267" s="79">
        <v>42369</v>
      </c>
      <c r="D267" s="12">
        <v>327.39</v>
      </c>
      <c r="E267" s="12">
        <v>327.39</v>
      </c>
      <c r="F267" s="12">
        <v>12.27</v>
      </c>
      <c r="G267" s="12">
        <v>315.12</v>
      </c>
      <c r="H267" s="22">
        <v>8.18</v>
      </c>
      <c r="I267" s="54" t="s">
        <v>428</v>
      </c>
      <c r="J267" s="78">
        <v>40</v>
      </c>
      <c r="K267" s="49">
        <v>8.18</v>
      </c>
      <c r="L267" s="13"/>
    </row>
    <row r="268" spans="1:12">
      <c r="A268" s="9" t="s">
        <v>230</v>
      </c>
      <c r="B268" s="54" t="s">
        <v>22</v>
      </c>
      <c r="C268" s="79">
        <v>42369</v>
      </c>
      <c r="D268" s="12">
        <v>327.39</v>
      </c>
      <c r="E268" s="12">
        <v>327.39</v>
      </c>
      <c r="F268" s="12">
        <v>12.27</v>
      </c>
      <c r="G268" s="12">
        <v>315.12</v>
      </c>
      <c r="H268" s="22">
        <v>8.18</v>
      </c>
      <c r="I268" s="54" t="s">
        <v>428</v>
      </c>
      <c r="J268" s="78">
        <v>40</v>
      </c>
      <c r="K268" s="49">
        <v>8.18</v>
      </c>
      <c r="L268" s="13"/>
    </row>
    <row r="269" spans="1:12">
      <c r="A269" s="9" t="s">
        <v>230</v>
      </c>
      <c r="B269" s="54" t="s">
        <v>22</v>
      </c>
      <c r="C269" s="79">
        <v>42369</v>
      </c>
      <c r="D269" s="12">
        <v>327.39</v>
      </c>
      <c r="E269" s="12">
        <v>327.39</v>
      </c>
      <c r="F269" s="12">
        <v>12.27</v>
      </c>
      <c r="G269" s="12">
        <v>315.12</v>
      </c>
      <c r="H269" s="22">
        <v>8.18</v>
      </c>
      <c r="I269" s="54" t="s">
        <v>428</v>
      </c>
      <c r="J269" s="78">
        <v>40</v>
      </c>
      <c r="K269" s="49">
        <v>8.18</v>
      </c>
      <c r="L269" s="13"/>
    </row>
    <row r="270" spans="1:12">
      <c r="A270" s="9" t="s">
        <v>230</v>
      </c>
      <c r="B270" s="54" t="s">
        <v>22</v>
      </c>
      <c r="C270" s="79">
        <v>42369</v>
      </c>
      <c r="D270" s="12">
        <v>324.14999999999998</v>
      </c>
      <c r="E270" s="12">
        <v>324.14999999999998</v>
      </c>
      <c r="F270" s="12">
        <v>12.15</v>
      </c>
      <c r="G270" s="12">
        <v>312</v>
      </c>
      <c r="H270" s="22">
        <v>8.1</v>
      </c>
      <c r="I270" s="54" t="s">
        <v>428</v>
      </c>
      <c r="J270" s="78">
        <v>40</v>
      </c>
      <c r="K270" s="49">
        <v>8.1</v>
      </c>
      <c r="L270" s="13"/>
    </row>
    <row r="271" spans="1:12">
      <c r="A271" s="9" t="s">
        <v>230</v>
      </c>
      <c r="B271" s="54" t="s">
        <v>22</v>
      </c>
      <c r="C271" s="79">
        <v>42369</v>
      </c>
      <c r="D271" s="12">
        <v>324.14999999999998</v>
      </c>
      <c r="E271" s="12">
        <v>324.14999999999998</v>
      </c>
      <c r="F271" s="12">
        <v>12.15</v>
      </c>
      <c r="G271" s="12">
        <v>312</v>
      </c>
      <c r="H271" s="22">
        <v>8.1</v>
      </c>
      <c r="I271" s="54" t="s">
        <v>428</v>
      </c>
      <c r="J271" s="78">
        <v>40</v>
      </c>
      <c r="K271" s="49">
        <v>8.1</v>
      </c>
      <c r="L271" s="13"/>
    </row>
    <row r="272" spans="1:12">
      <c r="A272" s="9" t="s">
        <v>230</v>
      </c>
      <c r="B272" s="54" t="s">
        <v>22</v>
      </c>
      <c r="C272" s="79">
        <v>42369</v>
      </c>
      <c r="D272" s="12">
        <v>324.14999999999998</v>
      </c>
      <c r="E272" s="12">
        <v>324.14999999999998</v>
      </c>
      <c r="F272" s="12">
        <v>12.15</v>
      </c>
      <c r="G272" s="12">
        <v>312</v>
      </c>
      <c r="H272" s="22">
        <v>8.1</v>
      </c>
      <c r="I272" s="54" t="s">
        <v>428</v>
      </c>
      <c r="J272" s="78">
        <v>40</v>
      </c>
      <c r="K272" s="49">
        <v>8.1</v>
      </c>
      <c r="L272" s="13"/>
    </row>
    <row r="273" spans="1:12">
      <c r="A273" s="9" t="s">
        <v>436</v>
      </c>
      <c r="B273" s="54" t="s">
        <v>22</v>
      </c>
      <c r="C273" s="79">
        <v>42369</v>
      </c>
      <c r="D273" s="12">
        <v>6346.6</v>
      </c>
      <c r="E273" s="12">
        <v>6346.6</v>
      </c>
      <c r="F273" s="12">
        <v>238</v>
      </c>
      <c r="G273" s="12">
        <v>6108.6</v>
      </c>
      <c r="H273" s="22">
        <v>158.66999999999999</v>
      </c>
      <c r="I273" s="54" t="s">
        <v>428</v>
      </c>
      <c r="J273" s="78">
        <v>40</v>
      </c>
      <c r="K273" s="49">
        <v>158.66999999999999</v>
      </c>
      <c r="L273" s="13"/>
    </row>
    <row r="274" spans="1:12">
      <c r="A274" s="9" t="s">
        <v>221</v>
      </c>
      <c r="B274" s="54" t="s">
        <v>22</v>
      </c>
      <c r="C274" s="79">
        <v>42369</v>
      </c>
      <c r="D274" s="12">
        <v>5788.41</v>
      </c>
      <c r="E274" s="12">
        <v>5788.41</v>
      </c>
      <c r="F274" s="12">
        <v>217.07</v>
      </c>
      <c r="G274" s="12">
        <v>5571.34</v>
      </c>
      <c r="H274" s="22">
        <v>144.71</v>
      </c>
      <c r="I274" s="54" t="s">
        <v>428</v>
      </c>
      <c r="J274" s="78">
        <v>40</v>
      </c>
      <c r="K274" s="49">
        <v>144.71</v>
      </c>
      <c r="L274" s="13"/>
    </row>
    <row r="275" spans="1:12">
      <c r="A275" s="9" t="s">
        <v>436</v>
      </c>
      <c r="B275" s="54" t="s">
        <v>22</v>
      </c>
      <c r="C275" s="79">
        <v>42369</v>
      </c>
      <c r="D275" s="12">
        <v>1447.92</v>
      </c>
      <c r="E275" s="12">
        <v>1447.92</v>
      </c>
      <c r="F275" s="12">
        <v>54.3</v>
      </c>
      <c r="G275" s="12">
        <v>1393.62</v>
      </c>
      <c r="H275" s="22">
        <v>36.200000000000003</v>
      </c>
      <c r="I275" s="54" t="s">
        <v>428</v>
      </c>
      <c r="J275" s="78">
        <v>40</v>
      </c>
      <c r="K275" s="49">
        <v>36.200000000000003</v>
      </c>
      <c r="L275" s="13"/>
    </row>
    <row r="276" spans="1:12">
      <c r="A276" s="9" t="s">
        <v>436</v>
      </c>
      <c r="B276" s="54" t="s">
        <v>22</v>
      </c>
      <c r="C276" s="79">
        <v>42369</v>
      </c>
      <c r="D276" s="12">
        <v>1447.92</v>
      </c>
      <c r="E276" s="12">
        <v>1447.92</v>
      </c>
      <c r="F276" s="12">
        <v>54.3</v>
      </c>
      <c r="G276" s="12">
        <v>1393.62</v>
      </c>
      <c r="H276" s="22">
        <v>36.200000000000003</v>
      </c>
      <c r="I276" s="54" t="s">
        <v>428</v>
      </c>
      <c r="J276" s="78">
        <v>40</v>
      </c>
      <c r="K276" s="49">
        <v>36.200000000000003</v>
      </c>
      <c r="L276" s="13"/>
    </row>
    <row r="277" spans="1:12">
      <c r="A277" s="9" t="s">
        <v>436</v>
      </c>
      <c r="B277" s="54" t="s">
        <v>22</v>
      </c>
      <c r="C277" s="79">
        <v>42369</v>
      </c>
      <c r="D277" s="12">
        <v>1447.92</v>
      </c>
      <c r="E277" s="12">
        <v>1447.92</v>
      </c>
      <c r="F277" s="12">
        <v>54.3</v>
      </c>
      <c r="G277" s="12">
        <v>1393.62</v>
      </c>
      <c r="H277" s="22">
        <v>36.200000000000003</v>
      </c>
      <c r="I277" s="54" t="s">
        <v>428</v>
      </c>
      <c r="J277" s="78">
        <v>40</v>
      </c>
      <c r="K277" s="49">
        <v>36.200000000000003</v>
      </c>
      <c r="L277" s="13"/>
    </row>
    <row r="278" spans="1:12">
      <c r="A278" s="9" t="s">
        <v>221</v>
      </c>
      <c r="B278" s="54" t="s">
        <v>22</v>
      </c>
      <c r="C278" s="79">
        <v>42369</v>
      </c>
      <c r="D278" s="12">
        <v>2832.89</v>
      </c>
      <c r="E278" s="12">
        <v>2832.89</v>
      </c>
      <c r="F278" s="12">
        <v>106.23</v>
      </c>
      <c r="G278" s="12">
        <v>2726.66</v>
      </c>
      <c r="H278" s="22">
        <v>70.819999999999993</v>
      </c>
      <c r="I278" s="54" t="s">
        <v>428</v>
      </c>
      <c r="J278" s="78">
        <v>40</v>
      </c>
      <c r="K278" s="49">
        <v>70.819999999999993</v>
      </c>
      <c r="L278" s="13"/>
    </row>
    <row r="279" spans="1:12">
      <c r="A279" s="9" t="s">
        <v>221</v>
      </c>
      <c r="B279" s="54" t="s">
        <v>22</v>
      </c>
      <c r="C279" s="79">
        <v>42369</v>
      </c>
      <c r="D279" s="12">
        <v>2832.89</v>
      </c>
      <c r="E279" s="12">
        <v>2832.89</v>
      </c>
      <c r="F279" s="12">
        <v>106.23</v>
      </c>
      <c r="G279" s="12">
        <v>2726.66</v>
      </c>
      <c r="H279" s="22">
        <v>70.819999999999993</v>
      </c>
      <c r="I279" s="54" t="s">
        <v>428</v>
      </c>
      <c r="J279" s="78">
        <v>40</v>
      </c>
      <c r="K279" s="49">
        <v>70.819999999999993</v>
      </c>
      <c r="L279" s="13"/>
    </row>
    <row r="280" spans="1:12">
      <c r="A280" s="9" t="s">
        <v>230</v>
      </c>
      <c r="B280" s="54" t="s">
        <v>22</v>
      </c>
      <c r="C280" s="79">
        <v>42369</v>
      </c>
      <c r="D280" s="12">
        <v>4151.05</v>
      </c>
      <c r="E280" s="12">
        <v>4151.05</v>
      </c>
      <c r="F280" s="12">
        <v>155.66999999999999</v>
      </c>
      <c r="G280" s="12">
        <v>3995.38</v>
      </c>
      <c r="H280" s="22">
        <v>103.78</v>
      </c>
      <c r="I280" s="54" t="s">
        <v>428</v>
      </c>
      <c r="J280" s="78">
        <v>40</v>
      </c>
      <c r="K280" s="49">
        <v>103.78</v>
      </c>
      <c r="L280" s="13"/>
    </row>
    <row r="281" spans="1:12">
      <c r="A281" s="9" t="s">
        <v>230</v>
      </c>
      <c r="B281" s="54" t="s">
        <v>22</v>
      </c>
      <c r="C281" s="79">
        <v>42369</v>
      </c>
      <c r="D281" s="12">
        <v>4151.05</v>
      </c>
      <c r="E281" s="12">
        <v>4151.05</v>
      </c>
      <c r="F281" s="12">
        <v>155.66999999999999</v>
      </c>
      <c r="G281" s="12">
        <v>3995.38</v>
      </c>
      <c r="H281" s="22">
        <v>103.78</v>
      </c>
      <c r="I281" s="54" t="s">
        <v>428</v>
      </c>
      <c r="J281" s="78">
        <v>40</v>
      </c>
      <c r="K281" s="49">
        <v>103.78</v>
      </c>
      <c r="L281" s="13"/>
    </row>
    <row r="282" spans="1:12">
      <c r="A282" s="9" t="s">
        <v>230</v>
      </c>
      <c r="B282" s="54" t="s">
        <v>22</v>
      </c>
      <c r="C282" s="79">
        <v>42369</v>
      </c>
      <c r="D282" s="12">
        <v>4151.05</v>
      </c>
      <c r="E282" s="12">
        <v>4151.05</v>
      </c>
      <c r="F282" s="12">
        <v>155.66999999999999</v>
      </c>
      <c r="G282" s="12">
        <v>3995.38</v>
      </c>
      <c r="H282" s="22">
        <v>103.78</v>
      </c>
      <c r="I282" s="54" t="s">
        <v>428</v>
      </c>
      <c r="J282" s="78">
        <v>40</v>
      </c>
      <c r="K282" s="49">
        <v>103.78</v>
      </c>
      <c r="L282" s="13"/>
    </row>
    <row r="283" spans="1:12">
      <c r="A283" s="9" t="s">
        <v>451</v>
      </c>
      <c r="B283" s="54" t="s">
        <v>22</v>
      </c>
      <c r="C283" s="79">
        <v>42369</v>
      </c>
      <c r="D283" s="12">
        <v>7272.57</v>
      </c>
      <c r="E283" s="12">
        <v>7272.57</v>
      </c>
      <c r="F283" s="12">
        <v>272.72000000000003</v>
      </c>
      <c r="G283" s="12">
        <v>6999.85</v>
      </c>
      <c r="H283" s="22">
        <v>181.81</v>
      </c>
      <c r="I283" s="54" t="s">
        <v>428</v>
      </c>
      <c r="J283" s="78">
        <v>40</v>
      </c>
      <c r="K283" s="49">
        <v>181.81</v>
      </c>
      <c r="L283" s="13"/>
    </row>
    <row r="284" spans="1:12">
      <c r="A284" s="9" t="s">
        <v>436</v>
      </c>
      <c r="B284" s="54" t="s">
        <v>22</v>
      </c>
      <c r="C284" s="79">
        <v>42369</v>
      </c>
      <c r="D284" s="12">
        <v>3075.99</v>
      </c>
      <c r="E284" s="12">
        <v>3075.99</v>
      </c>
      <c r="F284" s="12">
        <v>115.35</v>
      </c>
      <c r="G284" s="12">
        <v>2960.64</v>
      </c>
      <c r="H284" s="22">
        <v>76.900000000000006</v>
      </c>
      <c r="I284" s="54" t="s">
        <v>428</v>
      </c>
      <c r="J284" s="78">
        <v>40</v>
      </c>
      <c r="K284" s="49">
        <v>76.900000000000006</v>
      </c>
      <c r="L284" s="13"/>
    </row>
    <row r="285" spans="1:12">
      <c r="A285" s="9" t="s">
        <v>230</v>
      </c>
      <c r="B285" s="54" t="s">
        <v>22</v>
      </c>
      <c r="C285" s="79">
        <v>42369</v>
      </c>
      <c r="D285" s="12">
        <v>87.18</v>
      </c>
      <c r="E285" s="12">
        <v>87.18</v>
      </c>
      <c r="F285" s="12">
        <v>3.27</v>
      </c>
      <c r="G285" s="12">
        <v>83.91</v>
      </c>
      <c r="H285" s="22">
        <v>2.1800000000000002</v>
      </c>
      <c r="I285" s="54" t="s">
        <v>428</v>
      </c>
      <c r="J285" s="78">
        <v>40</v>
      </c>
      <c r="K285" s="49">
        <v>2.1800000000000002</v>
      </c>
      <c r="L285" s="13"/>
    </row>
    <row r="286" spans="1:12">
      <c r="A286" s="9" t="s">
        <v>452</v>
      </c>
      <c r="B286" s="54" t="s">
        <v>22</v>
      </c>
      <c r="C286" s="79">
        <v>42369</v>
      </c>
      <c r="D286" s="12">
        <v>573.44000000000005</v>
      </c>
      <c r="E286" s="12">
        <v>573.44000000000005</v>
      </c>
      <c r="F286" s="12">
        <v>21.51</v>
      </c>
      <c r="G286" s="12">
        <v>551.92999999999995</v>
      </c>
      <c r="H286" s="22">
        <v>14.34</v>
      </c>
      <c r="I286" s="54" t="s">
        <v>428</v>
      </c>
      <c r="J286" s="78">
        <v>40</v>
      </c>
      <c r="K286" s="49">
        <v>14.34</v>
      </c>
      <c r="L286" s="126"/>
    </row>
    <row r="287" spans="1:12">
      <c r="A287" s="9" t="s">
        <v>453</v>
      </c>
      <c r="B287" s="54" t="s">
        <v>22</v>
      </c>
      <c r="C287" s="79">
        <v>42369</v>
      </c>
      <c r="D287" s="12">
        <v>3948.37</v>
      </c>
      <c r="E287" s="12">
        <v>3948.37</v>
      </c>
      <c r="F287" s="12">
        <v>148.06</v>
      </c>
      <c r="G287" s="12">
        <v>3800.31</v>
      </c>
      <c r="H287" s="22">
        <v>98.71</v>
      </c>
      <c r="I287" s="54" t="s">
        <v>428</v>
      </c>
      <c r="J287" s="78">
        <v>40</v>
      </c>
      <c r="K287" s="49">
        <v>98.71</v>
      </c>
      <c r="L287" s="126"/>
    </row>
    <row r="288" spans="1:12">
      <c r="A288" s="9" t="s">
        <v>149</v>
      </c>
      <c r="B288" s="54" t="s">
        <v>22</v>
      </c>
      <c r="C288" s="79">
        <v>42369</v>
      </c>
      <c r="D288" s="12">
        <v>3379.89</v>
      </c>
      <c r="E288" s="12">
        <v>3379.89</v>
      </c>
      <c r="F288" s="12">
        <v>126.75</v>
      </c>
      <c r="G288" s="12">
        <v>3253.14</v>
      </c>
      <c r="H288" s="22">
        <v>84.5</v>
      </c>
      <c r="I288" s="54" t="s">
        <v>428</v>
      </c>
      <c r="J288" s="78">
        <v>40</v>
      </c>
      <c r="K288" s="49">
        <v>84.5</v>
      </c>
      <c r="L288" s="126"/>
    </row>
    <row r="289" spans="1:12">
      <c r="A289" s="9" t="s">
        <v>434</v>
      </c>
      <c r="B289" s="54" t="s">
        <v>22</v>
      </c>
      <c r="C289" s="79">
        <v>42369</v>
      </c>
      <c r="D289" s="12">
        <v>11892.54</v>
      </c>
      <c r="E289" s="12">
        <v>11892.54</v>
      </c>
      <c r="F289" s="12">
        <v>445.97</v>
      </c>
      <c r="G289" s="12">
        <v>11446.57</v>
      </c>
      <c r="H289" s="22">
        <v>297.31</v>
      </c>
      <c r="I289" s="54" t="s">
        <v>428</v>
      </c>
      <c r="J289" s="78">
        <v>40</v>
      </c>
      <c r="K289" s="49">
        <v>297.31</v>
      </c>
      <c r="L289" s="126"/>
    </row>
    <row r="290" spans="1:12">
      <c r="A290" s="9" t="s">
        <v>454</v>
      </c>
      <c r="B290" s="54" t="s">
        <v>22</v>
      </c>
      <c r="C290" s="79">
        <v>42369</v>
      </c>
      <c r="D290" s="12">
        <v>3309.07</v>
      </c>
      <c r="E290" s="12">
        <v>3309.07</v>
      </c>
      <c r="F290" s="12">
        <v>124.09</v>
      </c>
      <c r="G290" s="12">
        <v>3184.98</v>
      </c>
      <c r="H290" s="22">
        <v>82.73</v>
      </c>
      <c r="I290" s="54" t="s">
        <v>428</v>
      </c>
      <c r="J290" s="78">
        <v>40</v>
      </c>
      <c r="K290" s="49">
        <v>82.73</v>
      </c>
      <c r="L290" s="126"/>
    </row>
    <row r="291" spans="1:12">
      <c r="A291" s="9" t="s">
        <v>455</v>
      </c>
      <c r="B291" s="54" t="s">
        <v>22</v>
      </c>
      <c r="C291" s="79">
        <v>42369</v>
      </c>
      <c r="D291" s="12">
        <v>133177.39000000001</v>
      </c>
      <c r="E291" s="12">
        <v>133177.39000000001</v>
      </c>
      <c r="F291" s="12">
        <v>4994.1499999999996</v>
      </c>
      <c r="G291" s="12">
        <v>128183.24</v>
      </c>
      <c r="H291" s="22">
        <v>3329.43</v>
      </c>
      <c r="I291" s="54" t="s">
        <v>428</v>
      </c>
      <c r="J291" s="78">
        <v>40</v>
      </c>
      <c r="K291" s="49">
        <v>3329.43</v>
      </c>
      <c r="L291" s="126"/>
    </row>
    <row r="292" spans="1:12">
      <c r="A292" s="111" t="s">
        <v>57</v>
      </c>
      <c r="B292" s="108" t="s">
        <v>22</v>
      </c>
      <c r="C292" s="109">
        <v>42369</v>
      </c>
      <c r="D292" s="106">
        <v>49493.74</v>
      </c>
      <c r="E292" s="106">
        <v>49493.74</v>
      </c>
      <c r="F292" s="106">
        <v>1856.01</v>
      </c>
      <c r="G292" s="106">
        <v>47637.73</v>
      </c>
      <c r="H292" s="114">
        <v>1237.3399999999999</v>
      </c>
      <c r="I292" s="108" t="s">
        <v>428</v>
      </c>
      <c r="J292" s="110">
        <v>40</v>
      </c>
      <c r="K292" s="116">
        <v>1237.3399999999999</v>
      </c>
      <c r="L292" s="120"/>
    </row>
    <row r="293" spans="1:12">
      <c r="A293" s="9" t="s">
        <v>456</v>
      </c>
      <c r="B293" s="54" t="s">
        <v>22</v>
      </c>
      <c r="C293" s="79">
        <v>41639</v>
      </c>
      <c r="D293" s="12">
        <v>769199.7</v>
      </c>
      <c r="E293" s="12">
        <v>769199.7</v>
      </c>
      <c r="F293" s="12">
        <v>171158.34</v>
      </c>
      <c r="G293" s="12">
        <v>598041.36</v>
      </c>
      <c r="H293" s="22">
        <v>32403.13</v>
      </c>
      <c r="I293" s="54" t="s">
        <v>457</v>
      </c>
      <c r="J293" s="78">
        <v>20</v>
      </c>
      <c r="K293" s="49">
        <v>32403.13</v>
      </c>
      <c r="L293" s="126"/>
    </row>
    <row r="294" spans="1:12">
      <c r="A294" s="9" t="s">
        <v>458</v>
      </c>
      <c r="B294" s="54" t="s">
        <v>22</v>
      </c>
      <c r="C294" s="79">
        <v>41639</v>
      </c>
      <c r="D294" s="12">
        <v>70460.5</v>
      </c>
      <c r="E294" s="12">
        <v>70460.5</v>
      </c>
      <c r="F294" s="12">
        <v>14486.69</v>
      </c>
      <c r="G294" s="12">
        <v>55973.81</v>
      </c>
      <c r="H294" s="22">
        <v>2876.9</v>
      </c>
      <c r="I294" s="54" t="s">
        <v>457</v>
      </c>
      <c r="J294" s="78">
        <v>20</v>
      </c>
      <c r="K294" s="49">
        <v>2876.9</v>
      </c>
      <c r="L294" s="126"/>
    </row>
    <row r="295" spans="1:12">
      <c r="A295" s="9" t="s">
        <v>459</v>
      </c>
      <c r="B295" s="54" t="s">
        <v>22</v>
      </c>
      <c r="C295" s="79">
        <v>41639</v>
      </c>
      <c r="D295" s="12">
        <v>9262.32</v>
      </c>
      <c r="E295" s="12">
        <v>9262.32</v>
      </c>
      <c r="F295" s="12">
        <v>1759.84</v>
      </c>
      <c r="G295" s="12">
        <v>7502.48</v>
      </c>
      <c r="H295" s="22">
        <v>349.75</v>
      </c>
      <c r="I295" s="54" t="s">
        <v>457</v>
      </c>
      <c r="J295" s="78">
        <v>20</v>
      </c>
      <c r="K295" s="49">
        <v>349.75</v>
      </c>
      <c r="L295" s="126"/>
    </row>
    <row r="296" spans="1:12">
      <c r="A296" s="9" t="s">
        <v>460</v>
      </c>
      <c r="B296" s="54" t="s">
        <v>22</v>
      </c>
      <c r="C296" s="79">
        <v>41639</v>
      </c>
      <c r="D296" s="12">
        <v>78991.240000000005</v>
      </c>
      <c r="E296" s="12">
        <v>78991.240000000005</v>
      </c>
      <c r="F296" s="12">
        <v>14459.61</v>
      </c>
      <c r="G296" s="12">
        <v>64531.63</v>
      </c>
      <c r="H296" s="22">
        <v>2874.71</v>
      </c>
      <c r="I296" s="54" t="s">
        <v>457</v>
      </c>
      <c r="J296" s="78">
        <v>20</v>
      </c>
      <c r="K296" s="49">
        <v>2874.71</v>
      </c>
      <c r="L296" s="126"/>
    </row>
    <row r="297" spans="1:12">
      <c r="A297" s="9" t="s">
        <v>461</v>
      </c>
      <c r="B297" s="54" t="s">
        <v>22</v>
      </c>
      <c r="C297" s="79">
        <v>41639</v>
      </c>
      <c r="D297" s="12">
        <v>87578.8</v>
      </c>
      <c r="E297" s="12">
        <v>87578.8</v>
      </c>
      <c r="F297" s="12">
        <v>15465.2</v>
      </c>
      <c r="G297" s="12">
        <v>72113.600000000006</v>
      </c>
      <c r="H297" s="22">
        <v>3075.46</v>
      </c>
      <c r="I297" s="54" t="s">
        <v>457</v>
      </c>
      <c r="J297" s="78">
        <v>20</v>
      </c>
      <c r="K297" s="49">
        <v>3075.46</v>
      </c>
      <c r="L297" s="126"/>
    </row>
    <row r="298" spans="1:12">
      <c r="A298" s="9" t="s">
        <v>462</v>
      </c>
      <c r="B298" s="54" t="s">
        <v>22</v>
      </c>
      <c r="C298" s="79">
        <v>41639</v>
      </c>
      <c r="D298" s="12">
        <v>168647.41</v>
      </c>
      <c r="E298" s="12">
        <v>168647.41</v>
      </c>
      <c r="F298" s="12">
        <v>28766.2</v>
      </c>
      <c r="G298" s="12">
        <v>139881.21</v>
      </c>
      <c r="H298" s="22">
        <v>5722.2</v>
      </c>
      <c r="I298" s="54" t="s">
        <v>457</v>
      </c>
      <c r="J298" s="78">
        <v>20</v>
      </c>
      <c r="K298" s="49">
        <v>5722.2</v>
      </c>
      <c r="L298" s="126"/>
    </row>
    <row r="299" spans="1:12">
      <c r="A299" s="9" t="s">
        <v>463</v>
      </c>
      <c r="B299" s="54" t="s">
        <v>22</v>
      </c>
      <c r="C299" s="79">
        <v>41639</v>
      </c>
      <c r="D299" s="12">
        <v>427028.01</v>
      </c>
      <c r="E299" s="12">
        <v>427028.01</v>
      </c>
      <c r="F299" s="12">
        <v>70438.28</v>
      </c>
      <c r="G299" s="12">
        <v>356589.73</v>
      </c>
      <c r="H299" s="22">
        <v>14015.45</v>
      </c>
      <c r="I299" s="54" t="s">
        <v>457</v>
      </c>
      <c r="J299" s="78">
        <v>20</v>
      </c>
      <c r="K299" s="49">
        <v>14015.45</v>
      </c>
      <c r="L299" s="126"/>
    </row>
    <row r="300" spans="1:12">
      <c r="A300" s="9" t="s">
        <v>464</v>
      </c>
      <c r="B300" s="54" t="s">
        <v>22</v>
      </c>
      <c r="C300" s="79">
        <v>41639</v>
      </c>
      <c r="D300" s="12">
        <v>123898.98</v>
      </c>
      <c r="E300" s="12">
        <v>123898.98</v>
      </c>
      <c r="F300" s="12">
        <v>19785.21</v>
      </c>
      <c r="G300" s="12">
        <v>104113.77</v>
      </c>
      <c r="H300" s="22">
        <v>3937.75</v>
      </c>
      <c r="I300" s="54" t="s">
        <v>457</v>
      </c>
      <c r="J300" s="78">
        <v>20</v>
      </c>
      <c r="K300" s="49">
        <v>3937.75</v>
      </c>
      <c r="L300" s="126"/>
    </row>
    <row r="301" spans="1:12">
      <c r="A301" s="9" t="s">
        <v>465</v>
      </c>
      <c r="B301" s="54" t="s">
        <v>22</v>
      </c>
      <c r="C301" s="79">
        <v>41639</v>
      </c>
      <c r="D301" s="12">
        <v>127050.26</v>
      </c>
      <c r="E301" s="12">
        <v>127050.26</v>
      </c>
      <c r="F301" s="12">
        <v>19660.189999999999</v>
      </c>
      <c r="G301" s="12">
        <v>107390.07</v>
      </c>
      <c r="H301" s="22">
        <v>3913.65</v>
      </c>
      <c r="I301" s="54" t="s">
        <v>457</v>
      </c>
      <c r="J301" s="78">
        <v>20</v>
      </c>
      <c r="K301" s="49">
        <v>3913.65</v>
      </c>
      <c r="L301" s="126"/>
    </row>
    <row r="302" spans="1:12">
      <c r="A302" s="9" t="s">
        <v>466</v>
      </c>
      <c r="B302" s="54" t="s">
        <v>22</v>
      </c>
      <c r="C302" s="79">
        <v>41639</v>
      </c>
      <c r="D302" s="12">
        <v>9442.8700000000008</v>
      </c>
      <c r="E302" s="12">
        <v>9442.8700000000008</v>
      </c>
      <c r="F302" s="12">
        <v>1417.42</v>
      </c>
      <c r="G302" s="12">
        <v>8025.45</v>
      </c>
      <c r="H302" s="22">
        <v>282.22000000000003</v>
      </c>
      <c r="I302" s="54" t="s">
        <v>457</v>
      </c>
      <c r="J302" s="78">
        <v>20</v>
      </c>
      <c r="K302" s="49">
        <v>282.22000000000003</v>
      </c>
      <c r="L302" s="126"/>
    </row>
    <row r="303" spans="1:12">
      <c r="A303" s="9" t="s">
        <v>467</v>
      </c>
      <c r="B303" s="54" t="s">
        <v>22</v>
      </c>
      <c r="C303" s="79">
        <v>41639</v>
      </c>
      <c r="D303" s="12">
        <v>332795.11</v>
      </c>
      <c r="E303" s="12">
        <v>332795.11</v>
      </c>
      <c r="F303" s="12">
        <v>51187.86</v>
      </c>
      <c r="G303" s="12">
        <v>281607.25</v>
      </c>
      <c r="H303" s="22">
        <v>9567.2800000000007</v>
      </c>
      <c r="I303" s="54" t="s">
        <v>457</v>
      </c>
      <c r="J303" s="78">
        <v>20</v>
      </c>
      <c r="K303" s="49">
        <v>9567.2800000000007</v>
      </c>
      <c r="L303" s="126"/>
    </row>
    <row r="304" spans="1:12">
      <c r="A304" s="9" t="s">
        <v>468</v>
      </c>
      <c r="B304" s="54" t="s">
        <v>22</v>
      </c>
      <c r="C304" s="79">
        <v>41639</v>
      </c>
      <c r="D304" s="12">
        <v>235727.38</v>
      </c>
      <c r="E304" s="12">
        <v>235727.38</v>
      </c>
      <c r="F304" s="12">
        <v>26308.55</v>
      </c>
      <c r="G304" s="12">
        <v>209418.83</v>
      </c>
      <c r="H304" s="22">
        <v>6881.6</v>
      </c>
      <c r="I304" s="54" t="s">
        <v>457</v>
      </c>
      <c r="J304" s="78">
        <v>20</v>
      </c>
      <c r="K304" s="49">
        <v>6881.6</v>
      </c>
      <c r="L304" s="126"/>
    </row>
    <row r="305" spans="1:12">
      <c r="A305" s="9" t="s">
        <v>469</v>
      </c>
      <c r="B305" s="54" t="s">
        <v>22</v>
      </c>
      <c r="C305" s="79">
        <v>41639</v>
      </c>
      <c r="D305" s="12">
        <v>13279.24</v>
      </c>
      <c r="E305" s="12">
        <v>13279.24</v>
      </c>
      <c r="F305" s="12">
        <v>1329.59</v>
      </c>
      <c r="G305" s="12">
        <v>11949.65</v>
      </c>
      <c r="H305" s="22">
        <v>380.18</v>
      </c>
      <c r="I305" s="54" t="s">
        <v>457</v>
      </c>
      <c r="J305" s="78">
        <v>20</v>
      </c>
      <c r="K305" s="49">
        <v>380.18</v>
      </c>
      <c r="L305" s="126"/>
    </row>
    <row r="306" spans="1:12">
      <c r="A306" s="9" t="s">
        <v>470</v>
      </c>
      <c r="B306" s="54" t="s">
        <v>22</v>
      </c>
      <c r="C306" s="79">
        <v>42004</v>
      </c>
      <c r="D306" s="12">
        <v>46903.01</v>
      </c>
      <c r="E306" s="12">
        <v>46903.01</v>
      </c>
      <c r="F306" s="12">
        <v>3357.02</v>
      </c>
      <c r="G306" s="12">
        <v>43545.99</v>
      </c>
      <c r="H306" s="22">
        <v>1342.81</v>
      </c>
      <c r="I306" s="54" t="s">
        <v>457</v>
      </c>
      <c r="J306" s="78">
        <v>20</v>
      </c>
      <c r="K306" s="49">
        <v>1342.81</v>
      </c>
      <c r="L306" s="126"/>
    </row>
    <row r="307" spans="1:12">
      <c r="A307" s="111" t="s">
        <v>471</v>
      </c>
      <c r="B307" s="108" t="s">
        <v>22</v>
      </c>
      <c r="C307" s="109">
        <v>42004</v>
      </c>
      <c r="D307" s="106">
        <v>456476.99</v>
      </c>
      <c r="E307" s="106">
        <v>456476.99</v>
      </c>
      <c r="F307" s="106">
        <v>26574.82</v>
      </c>
      <c r="G307" s="106">
        <v>429902.17</v>
      </c>
      <c r="H307" s="114">
        <v>13256.74</v>
      </c>
      <c r="I307" s="108" t="s">
        <v>457</v>
      </c>
      <c r="J307" s="110">
        <v>20</v>
      </c>
      <c r="K307" s="116">
        <v>13256.74</v>
      </c>
      <c r="L307" s="120"/>
    </row>
    <row r="308" spans="1:12">
      <c r="A308" s="9" t="s">
        <v>472</v>
      </c>
      <c r="B308" s="54" t="s">
        <v>22</v>
      </c>
      <c r="C308" s="79">
        <v>41639</v>
      </c>
      <c r="D308" s="12">
        <v>61201.66</v>
      </c>
      <c r="E308" s="12">
        <v>61201.66</v>
      </c>
      <c r="F308" s="12">
        <v>10095.219999999999</v>
      </c>
      <c r="G308" s="12">
        <v>51106.44</v>
      </c>
      <c r="H308" s="22">
        <v>2008.69</v>
      </c>
      <c r="I308" s="54" t="s">
        <v>473</v>
      </c>
      <c r="J308" s="78">
        <v>40</v>
      </c>
      <c r="K308" s="49">
        <v>2008.69</v>
      </c>
      <c r="L308" s="126"/>
    </row>
    <row r="309" spans="1:12">
      <c r="A309" s="9" t="s">
        <v>474</v>
      </c>
      <c r="B309" s="54" t="s">
        <v>22</v>
      </c>
      <c r="C309" s="79">
        <v>41639</v>
      </c>
      <c r="D309" s="12">
        <v>99607.2</v>
      </c>
      <c r="E309" s="12">
        <v>99607.2</v>
      </c>
      <c r="F309" s="12">
        <v>15906.1</v>
      </c>
      <c r="G309" s="12">
        <v>83701.100000000006</v>
      </c>
      <c r="H309" s="22">
        <v>3165.71</v>
      </c>
      <c r="I309" s="54" t="s">
        <v>473</v>
      </c>
      <c r="J309" s="78">
        <v>40</v>
      </c>
      <c r="K309" s="49">
        <v>3165.71</v>
      </c>
      <c r="L309" s="126"/>
    </row>
    <row r="310" spans="1:12">
      <c r="A310" s="9" t="s">
        <v>475</v>
      </c>
      <c r="B310" s="54" t="s">
        <v>22</v>
      </c>
      <c r="C310" s="79">
        <v>41639</v>
      </c>
      <c r="D310" s="12">
        <v>79468.11</v>
      </c>
      <c r="E310" s="12">
        <v>79468.11</v>
      </c>
      <c r="F310" s="12">
        <v>12297.17</v>
      </c>
      <c r="G310" s="12">
        <v>67170.94</v>
      </c>
      <c r="H310" s="22">
        <v>2447.9299999999998</v>
      </c>
      <c r="I310" s="54" t="s">
        <v>473</v>
      </c>
      <c r="J310" s="78">
        <v>40</v>
      </c>
      <c r="K310" s="49">
        <v>2447.9299999999998</v>
      </c>
      <c r="L310" s="126"/>
    </row>
    <row r="311" spans="1:12">
      <c r="A311" s="9" t="s">
        <v>476</v>
      </c>
      <c r="B311" s="54" t="s">
        <v>22</v>
      </c>
      <c r="C311" s="79">
        <v>41639</v>
      </c>
      <c r="D311" s="12">
        <v>1241715.33</v>
      </c>
      <c r="E311" s="12">
        <v>1241715.33</v>
      </c>
      <c r="F311" s="12">
        <v>184441.11</v>
      </c>
      <c r="G311" s="12">
        <v>1057274.22</v>
      </c>
      <c r="H311" s="22">
        <v>37179.32</v>
      </c>
      <c r="I311" s="54" t="s">
        <v>473</v>
      </c>
      <c r="J311" s="78">
        <v>40</v>
      </c>
      <c r="K311" s="49">
        <v>37179.32</v>
      </c>
      <c r="L311" s="126"/>
    </row>
    <row r="312" spans="1:12">
      <c r="A312" s="9" t="s">
        <v>477</v>
      </c>
      <c r="B312" s="54" t="s">
        <v>22</v>
      </c>
      <c r="C312" s="79">
        <v>41639</v>
      </c>
      <c r="D312" s="12">
        <v>149327.94</v>
      </c>
      <c r="E312" s="12">
        <v>149327.94</v>
      </c>
      <c r="F312" s="12">
        <v>21762.02</v>
      </c>
      <c r="G312" s="12">
        <v>127565.92</v>
      </c>
      <c r="H312" s="22">
        <v>4333.8999999999996</v>
      </c>
      <c r="I312" s="54" t="s">
        <v>473</v>
      </c>
      <c r="J312" s="78">
        <v>40</v>
      </c>
      <c r="K312" s="49">
        <v>4333.8999999999996</v>
      </c>
      <c r="L312" s="126"/>
    </row>
    <row r="313" spans="1:12">
      <c r="A313" s="9" t="s">
        <v>478</v>
      </c>
      <c r="B313" s="54" t="s">
        <v>22</v>
      </c>
      <c r="C313" s="79">
        <v>41639</v>
      </c>
      <c r="D313" s="12">
        <v>185189.52</v>
      </c>
      <c r="E313" s="12">
        <v>185189.52</v>
      </c>
      <c r="F313" s="12">
        <v>26224.7</v>
      </c>
      <c r="G313" s="12">
        <v>158964.82</v>
      </c>
      <c r="H313" s="22">
        <v>5223.66</v>
      </c>
      <c r="I313" s="54" t="s">
        <v>473</v>
      </c>
      <c r="J313" s="78">
        <v>40</v>
      </c>
      <c r="K313" s="49">
        <v>5223.66</v>
      </c>
      <c r="L313" s="126"/>
    </row>
    <row r="314" spans="1:12">
      <c r="A314" s="9" t="s">
        <v>479</v>
      </c>
      <c r="B314" s="54" t="s">
        <v>22</v>
      </c>
      <c r="C314" s="79">
        <v>41639</v>
      </c>
      <c r="D314" s="12">
        <v>468806.65</v>
      </c>
      <c r="E314" s="12">
        <v>468806.65</v>
      </c>
      <c r="F314" s="12">
        <v>64297.22</v>
      </c>
      <c r="G314" s="12">
        <v>404509.43</v>
      </c>
      <c r="H314" s="22">
        <v>12869.48</v>
      </c>
      <c r="I314" s="54" t="s">
        <v>473</v>
      </c>
      <c r="J314" s="78">
        <v>40</v>
      </c>
      <c r="K314" s="49">
        <v>12869.48</v>
      </c>
      <c r="L314" s="126"/>
    </row>
    <row r="315" spans="1:12">
      <c r="A315" s="9" t="s">
        <v>480</v>
      </c>
      <c r="B315" s="54" t="s">
        <v>22</v>
      </c>
      <c r="C315" s="79">
        <v>41639</v>
      </c>
      <c r="D315" s="12">
        <v>164604.87</v>
      </c>
      <c r="E315" s="12">
        <v>164604.87</v>
      </c>
      <c r="F315" s="12">
        <v>22095.93</v>
      </c>
      <c r="G315" s="12">
        <v>142508.94</v>
      </c>
      <c r="H315" s="22">
        <v>4394.5</v>
      </c>
      <c r="I315" s="54" t="s">
        <v>473</v>
      </c>
      <c r="J315" s="78">
        <v>40</v>
      </c>
      <c r="K315" s="49">
        <v>4394.5</v>
      </c>
      <c r="L315" s="126"/>
    </row>
    <row r="316" spans="1:12">
      <c r="A316" s="9" t="s">
        <v>481</v>
      </c>
      <c r="B316" s="54" t="s">
        <v>22</v>
      </c>
      <c r="C316" s="79">
        <v>41639</v>
      </c>
      <c r="D316" s="12">
        <v>1624667.54</v>
      </c>
      <c r="E316" s="12">
        <v>1624667.54</v>
      </c>
      <c r="F316" s="12">
        <v>137701.34</v>
      </c>
      <c r="G316" s="12">
        <v>1486966.2</v>
      </c>
      <c r="H316" s="22">
        <v>43196.26</v>
      </c>
      <c r="I316" s="54" t="s">
        <v>473</v>
      </c>
      <c r="J316" s="78">
        <v>40</v>
      </c>
      <c r="K316" s="49">
        <v>43196.26</v>
      </c>
      <c r="L316" s="126"/>
    </row>
    <row r="317" spans="1:12">
      <c r="A317" s="9" t="s">
        <v>482</v>
      </c>
      <c r="B317" s="54" t="s">
        <v>22</v>
      </c>
      <c r="C317" s="79">
        <v>41639</v>
      </c>
      <c r="D317" s="12">
        <v>267946.03000000003</v>
      </c>
      <c r="E317" s="12">
        <v>267946.03000000003</v>
      </c>
      <c r="F317" s="12">
        <v>28909.16</v>
      </c>
      <c r="G317" s="12">
        <v>239036.87</v>
      </c>
      <c r="H317" s="22">
        <v>6747.97</v>
      </c>
      <c r="I317" s="54" t="s">
        <v>473</v>
      </c>
      <c r="J317" s="78">
        <v>40</v>
      </c>
      <c r="K317" s="49">
        <v>6747.97</v>
      </c>
      <c r="L317" s="126"/>
    </row>
    <row r="318" spans="1:12">
      <c r="A318" s="9" t="s">
        <v>483</v>
      </c>
      <c r="B318" s="54" t="s">
        <v>22</v>
      </c>
      <c r="C318" s="79">
        <v>41639</v>
      </c>
      <c r="D318" s="12">
        <v>449984.91</v>
      </c>
      <c r="E318" s="12">
        <v>449984.91</v>
      </c>
      <c r="F318" s="12">
        <v>40043.97</v>
      </c>
      <c r="G318" s="12">
        <v>409940.94</v>
      </c>
      <c r="H318" s="22">
        <v>11255.69</v>
      </c>
      <c r="I318" s="54" t="s">
        <v>473</v>
      </c>
      <c r="J318" s="78">
        <v>40</v>
      </c>
      <c r="K318" s="49">
        <v>11255.69</v>
      </c>
      <c r="L318" s="13"/>
    </row>
    <row r="319" spans="1:12">
      <c r="A319" s="9" t="s">
        <v>484</v>
      </c>
      <c r="B319" s="54" t="s">
        <v>22</v>
      </c>
      <c r="C319" s="79">
        <v>42004</v>
      </c>
      <c r="D319" s="12">
        <v>412403.46</v>
      </c>
      <c r="E319" s="12">
        <v>412403.46</v>
      </c>
      <c r="F319" s="12">
        <v>25828.15</v>
      </c>
      <c r="G319" s="12">
        <v>386575.31</v>
      </c>
      <c r="H319" s="22">
        <v>10331.26</v>
      </c>
      <c r="I319" s="54" t="s">
        <v>473</v>
      </c>
      <c r="J319" s="78">
        <v>40</v>
      </c>
      <c r="K319" s="49">
        <v>10331.26</v>
      </c>
      <c r="L319" s="13"/>
    </row>
    <row r="320" spans="1:12" ht="12.75" thickBot="1">
      <c r="A320" s="9" t="s">
        <v>485</v>
      </c>
      <c r="B320" s="54" t="s">
        <v>22</v>
      </c>
      <c r="C320" s="79">
        <v>42004</v>
      </c>
      <c r="D320" s="12">
        <v>59603.44</v>
      </c>
      <c r="E320" s="12">
        <v>59603.44</v>
      </c>
      <c r="F320" s="12">
        <v>3732.87</v>
      </c>
      <c r="G320" s="12">
        <v>55870.57</v>
      </c>
      <c r="H320" s="22">
        <v>1493.15</v>
      </c>
      <c r="I320" s="54" t="s">
        <v>473</v>
      </c>
      <c r="J320" s="78">
        <v>40</v>
      </c>
      <c r="K320" s="49">
        <v>1493.15</v>
      </c>
      <c r="L320" s="13"/>
    </row>
    <row r="321" spans="1:12" s="18" customFormat="1" ht="25.5" customHeight="1">
      <c r="A321" s="214" t="s">
        <v>23</v>
      </c>
      <c r="B321" s="215"/>
      <c r="C321" s="215"/>
      <c r="D321" s="215"/>
      <c r="E321" s="30"/>
      <c r="F321" s="30"/>
      <c r="G321" s="30"/>
      <c r="H321" s="31">
        <f>SUM(H5:H320)</f>
        <v>328520.61</v>
      </c>
      <c r="I321" s="32" t="s">
        <v>24</v>
      </c>
      <c r="J321" s="52"/>
      <c r="K321" s="73"/>
      <c r="L321" s="17"/>
    </row>
    <row r="322" spans="1:12" ht="26.25" customHeight="1">
      <c r="A322" s="216" t="s">
        <v>30</v>
      </c>
      <c r="B322" s="217"/>
      <c r="C322" s="217"/>
      <c r="D322" s="217"/>
      <c r="E322" s="35"/>
      <c r="F322" s="35"/>
      <c r="G322" s="35"/>
      <c r="H322" s="36"/>
      <c r="I322" s="34"/>
      <c r="J322" s="53"/>
      <c r="K322" s="75">
        <f>SUM(K5:K320)</f>
        <v>328520.61</v>
      </c>
      <c r="L322" s="19" t="s">
        <v>25</v>
      </c>
    </row>
    <row r="323" spans="1:12" ht="16.5">
      <c r="A323" s="48" t="s">
        <v>28</v>
      </c>
      <c r="B323" s="10"/>
      <c r="C323" s="11"/>
      <c r="D323" s="12"/>
      <c r="E323" s="12"/>
      <c r="F323" s="12"/>
      <c r="G323" s="12"/>
      <c r="H323" s="81"/>
      <c r="I323" s="10"/>
      <c r="J323" s="54"/>
      <c r="K323" s="74"/>
      <c r="L323" s="13"/>
    </row>
    <row r="324" spans="1:12" ht="25.5" customHeight="1">
      <c r="A324" s="234" t="s">
        <v>487</v>
      </c>
      <c r="B324" s="235"/>
      <c r="C324" s="235"/>
      <c r="D324" s="235"/>
      <c r="E324" s="107">
        <v>421177.36112799996</v>
      </c>
      <c r="F324" s="133" t="s">
        <v>564</v>
      </c>
      <c r="G324" s="12"/>
      <c r="H324" s="81"/>
      <c r="I324" s="10"/>
      <c r="J324" s="54">
        <v>20</v>
      </c>
      <c r="K324" s="113">
        <f>(E324/J324)/2</f>
        <v>10529.434028199999</v>
      </c>
      <c r="L324" s="19" t="s">
        <v>33</v>
      </c>
    </row>
    <row r="325" spans="1:12" ht="24.75" customHeight="1" thickBot="1">
      <c r="A325" s="218" t="s">
        <v>488</v>
      </c>
      <c r="B325" s="219"/>
      <c r="C325" s="219"/>
      <c r="D325" s="219"/>
      <c r="E325" s="80">
        <v>302854.84499999997</v>
      </c>
      <c r="F325" s="132" t="s">
        <v>564</v>
      </c>
      <c r="G325" s="38"/>
      <c r="H325" s="82"/>
      <c r="I325" s="14"/>
      <c r="J325" s="57">
        <v>40</v>
      </c>
      <c r="K325" s="26">
        <f>(E325/J325)/2</f>
        <v>3785.6855624999998</v>
      </c>
      <c r="L325" s="39" t="s">
        <v>33</v>
      </c>
    </row>
    <row r="326" spans="1:12" ht="24.75" customHeight="1" thickBot="1">
      <c r="A326" s="29" t="s">
        <v>31</v>
      </c>
      <c r="B326" s="14"/>
      <c r="C326" s="15"/>
      <c r="D326" s="16"/>
      <c r="E326" s="16"/>
      <c r="F326" s="16"/>
      <c r="G326" s="16"/>
      <c r="H326" s="83">
        <f>SUM(H321:H325)</f>
        <v>328520.61</v>
      </c>
      <c r="I326" s="14"/>
      <c r="J326" s="55"/>
      <c r="K326" s="84">
        <f>SUM(K321:K325)</f>
        <v>342835.72959069995</v>
      </c>
      <c r="L326" s="131" t="s">
        <v>565</v>
      </c>
    </row>
    <row r="327" spans="1:12">
      <c r="A327" t="s">
        <v>26</v>
      </c>
      <c r="J327" s="50"/>
    </row>
    <row r="328" spans="1:12">
      <c r="A328" t="s">
        <v>27</v>
      </c>
      <c r="J328" s="50"/>
    </row>
    <row r="329" spans="1:12">
      <c r="J329" s="50"/>
    </row>
    <row r="330" spans="1:12" ht="33" customHeight="1">
      <c r="A330" s="220" t="s">
        <v>116</v>
      </c>
      <c r="B330" s="220"/>
      <c r="C330" s="220"/>
      <c r="D330" s="220"/>
      <c r="E330" s="220"/>
      <c r="F330" s="220"/>
      <c r="G330" s="220"/>
      <c r="H330" s="220"/>
      <c r="I330" s="220"/>
      <c r="J330" s="220"/>
      <c r="K330" s="220"/>
    </row>
    <row r="331" spans="1:12">
      <c r="C331" s="100"/>
      <c r="D331" s="40"/>
      <c r="E331" s="40"/>
      <c r="F331" s="40"/>
      <c r="G331" s="40"/>
      <c r="H331" s="40"/>
      <c r="J331" s="104"/>
      <c r="K331" s="105"/>
    </row>
    <row r="332" spans="1:12">
      <c r="C332" s="100"/>
      <c r="D332" s="40"/>
      <c r="E332" s="40"/>
      <c r="F332" s="40"/>
      <c r="G332" s="40"/>
      <c r="H332" s="40"/>
      <c r="J332" s="104"/>
      <c r="K332" s="105"/>
    </row>
  </sheetData>
  <mergeCells count="15">
    <mergeCell ref="A1:L1"/>
    <mergeCell ref="A2:A3"/>
    <mergeCell ref="B2:B3"/>
    <mergeCell ref="C2:C3"/>
    <mergeCell ref="D2:D3"/>
    <mergeCell ref="E2:E3"/>
    <mergeCell ref="F2:F3"/>
    <mergeCell ref="G2:G3"/>
    <mergeCell ref="I2:I3"/>
    <mergeCell ref="J2:J3"/>
    <mergeCell ref="A321:D321"/>
    <mergeCell ref="A322:D322"/>
    <mergeCell ref="A324:D324"/>
    <mergeCell ref="A325:D325"/>
    <mergeCell ref="A330:K330"/>
  </mergeCells>
  <pageMargins left="0.11811023622047245" right="0.11811023622047245" top="0.35433070866141736" bottom="0.35433070866141736" header="0.11811023622047245" footer="0.11811023622047245"/>
  <pageSetup scale="94" fitToHeight="10" orientation="landscape" verticalDpi="0" r:id="rId1"/>
  <ignoredErrors>
    <ignoredError sqref="A4:K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9"/>
  <sheetViews>
    <sheetView showGridLines="0" topLeftCell="A31" workbookViewId="0">
      <selection activeCell="C15" sqref="C15"/>
    </sheetView>
  </sheetViews>
  <sheetFormatPr defaultRowHeight="12"/>
  <cols>
    <col min="1" max="1" width="32.33203125" bestFit="1" customWidth="1"/>
    <col min="2" max="2" width="6.83203125" customWidth="1"/>
    <col min="3" max="3" width="10.83203125" bestFit="1" customWidth="1"/>
    <col min="4" max="5" width="13" bestFit="1" customWidth="1"/>
    <col min="6" max="6" width="13.1640625" customWidth="1"/>
    <col min="7" max="7" width="13" bestFit="1" customWidth="1"/>
    <col min="8" max="8" width="17.6640625" customWidth="1"/>
    <col min="9" max="9" width="8.1640625" bestFit="1" customWidth="1"/>
    <col min="10" max="10" width="7.5" customWidth="1"/>
    <col min="11" max="11" width="18.1640625" customWidth="1"/>
    <col min="12" max="12" width="4.83203125" bestFit="1" customWidth="1"/>
  </cols>
  <sheetData>
    <row r="1" spans="1:12" ht="17.25" thickBot="1">
      <c r="A1" s="221" t="s">
        <v>493</v>
      </c>
      <c r="B1" s="221"/>
      <c r="C1" s="221"/>
      <c r="D1" s="221"/>
      <c r="E1" s="221"/>
      <c r="F1" s="221"/>
      <c r="G1" s="221"/>
      <c r="H1" s="221"/>
      <c r="I1" s="221"/>
      <c r="J1" s="221"/>
      <c r="K1" s="221"/>
      <c r="L1" s="221"/>
    </row>
    <row r="2" spans="1:12" ht="24">
      <c r="A2" s="222" t="s">
        <v>2</v>
      </c>
      <c r="B2" s="224" t="s">
        <v>3</v>
      </c>
      <c r="C2" s="224" t="s">
        <v>4</v>
      </c>
      <c r="D2" s="226" t="s">
        <v>5</v>
      </c>
      <c r="E2" s="226" t="s">
        <v>6</v>
      </c>
      <c r="F2" s="226" t="s">
        <v>7</v>
      </c>
      <c r="G2" s="226" t="s">
        <v>8</v>
      </c>
      <c r="H2" s="27" t="s">
        <v>0</v>
      </c>
      <c r="I2" s="224" t="s">
        <v>10</v>
      </c>
      <c r="J2" s="224" t="s">
        <v>32</v>
      </c>
      <c r="K2" s="28" t="s">
        <v>1</v>
      </c>
      <c r="L2" s="1"/>
    </row>
    <row r="3" spans="1:12" s="3" customFormat="1" ht="36.75" thickBot="1">
      <c r="A3" s="223"/>
      <c r="B3" s="225"/>
      <c r="C3" s="225"/>
      <c r="D3" s="227"/>
      <c r="E3" s="227"/>
      <c r="F3" s="227"/>
      <c r="G3" s="227"/>
      <c r="H3" s="20" t="s">
        <v>9</v>
      </c>
      <c r="I3" s="225"/>
      <c r="J3" s="225"/>
      <c r="K3" s="23" t="s">
        <v>9</v>
      </c>
      <c r="L3" s="2"/>
    </row>
    <row r="4" spans="1:12" s="8" customFormat="1" ht="12.75" thickBot="1">
      <c r="A4" s="4" t="s">
        <v>11</v>
      </c>
      <c r="B4" s="5" t="s">
        <v>12</v>
      </c>
      <c r="C4" s="5" t="s">
        <v>13</v>
      </c>
      <c r="D4" s="6" t="s">
        <v>14</v>
      </c>
      <c r="E4" s="6" t="s">
        <v>15</v>
      </c>
      <c r="F4" s="6" t="s">
        <v>16</v>
      </c>
      <c r="G4" s="6" t="s">
        <v>17</v>
      </c>
      <c r="H4" s="21" t="s">
        <v>18</v>
      </c>
      <c r="I4" s="5" t="s">
        <v>19</v>
      </c>
      <c r="J4" s="5" t="s">
        <v>20</v>
      </c>
      <c r="K4" s="24" t="s">
        <v>21</v>
      </c>
      <c r="L4" s="7"/>
    </row>
    <row r="5" spans="1:12">
      <c r="A5" s="9" t="s">
        <v>143</v>
      </c>
      <c r="B5" s="54" t="s">
        <v>22</v>
      </c>
      <c r="C5" s="79">
        <v>42004</v>
      </c>
      <c r="D5" s="12">
        <v>799.23</v>
      </c>
      <c r="E5" s="12">
        <v>799.23</v>
      </c>
      <c r="F5" s="12">
        <v>39.950000000000003</v>
      </c>
      <c r="G5" s="12">
        <v>759.28</v>
      </c>
      <c r="H5" s="22">
        <v>15.98</v>
      </c>
      <c r="I5" s="54" t="s">
        <v>496</v>
      </c>
      <c r="J5" s="78">
        <v>50</v>
      </c>
      <c r="K5" s="77">
        <v>15.98</v>
      </c>
      <c r="L5" s="13"/>
    </row>
    <row r="6" spans="1:12">
      <c r="A6" s="9" t="s">
        <v>143</v>
      </c>
      <c r="B6" s="54" t="s">
        <v>22</v>
      </c>
      <c r="C6" s="79">
        <v>42004</v>
      </c>
      <c r="D6" s="12">
        <v>556.5</v>
      </c>
      <c r="E6" s="12">
        <v>556.5</v>
      </c>
      <c r="F6" s="12">
        <v>27.83</v>
      </c>
      <c r="G6" s="12">
        <v>528.66999999999996</v>
      </c>
      <c r="H6" s="22">
        <v>11.13</v>
      </c>
      <c r="I6" s="54" t="s">
        <v>496</v>
      </c>
      <c r="J6" s="78">
        <v>50</v>
      </c>
      <c r="K6" s="77">
        <v>11.13</v>
      </c>
      <c r="L6" s="13"/>
    </row>
    <row r="7" spans="1:12">
      <c r="A7" s="9" t="s">
        <v>143</v>
      </c>
      <c r="B7" s="54" t="s">
        <v>22</v>
      </c>
      <c r="C7" s="79">
        <v>42004</v>
      </c>
      <c r="D7" s="12">
        <v>640.23</v>
      </c>
      <c r="E7" s="12">
        <v>640.23</v>
      </c>
      <c r="F7" s="12">
        <v>32</v>
      </c>
      <c r="G7" s="12">
        <v>608.23</v>
      </c>
      <c r="H7" s="22">
        <v>12.8</v>
      </c>
      <c r="I7" s="54" t="s">
        <v>496</v>
      </c>
      <c r="J7" s="78">
        <v>50</v>
      </c>
      <c r="K7" s="77">
        <v>12.8</v>
      </c>
      <c r="L7" s="13"/>
    </row>
    <row r="8" spans="1:12">
      <c r="A8" s="9" t="s">
        <v>143</v>
      </c>
      <c r="B8" s="54" t="s">
        <v>22</v>
      </c>
      <c r="C8" s="79">
        <v>42004</v>
      </c>
      <c r="D8" s="12">
        <v>481.23</v>
      </c>
      <c r="E8" s="12">
        <v>481.23</v>
      </c>
      <c r="F8" s="12">
        <v>24.05</v>
      </c>
      <c r="G8" s="12">
        <v>457.18</v>
      </c>
      <c r="H8" s="22">
        <v>9.6199999999999992</v>
      </c>
      <c r="I8" s="54" t="s">
        <v>496</v>
      </c>
      <c r="J8" s="78">
        <v>50</v>
      </c>
      <c r="K8" s="77">
        <v>9.6199999999999992</v>
      </c>
      <c r="L8" s="13"/>
    </row>
    <row r="9" spans="1:12">
      <c r="A9" s="9" t="s">
        <v>497</v>
      </c>
      <c r="B9" s="54" t="s">
        <v>22</v>
      </c>
      <c r="C9" s="79">
        <v>42369</v>
      </c>
      <c r="D9" s="12">
        <v>198.75</v>
      </c>
      <c r="E9" s="12">
        <v>198.75</v>
      </c>
      <c r="F9" s="12">
        <v>5.97</v>
      </c>
      <c r="G9" s="12">
        <v>192.78</v>
      </c>
      <c r="H9" s="22">
        <v>3.98</v>
      </c>
      <c r="I9" s="54" t="s">
        <v>496</v>
      </c>
      <c r="J9" s="78">
        <v>50</v>
      </c>
      <c r="K9" s="77">
        <v>3.98</v>
      </c>
      <c r="L9" s="13"/>
    </row>
    <row r="10" spans="1:12">
      <c r="A10" s="9" t="s">
        <v>498</v>
      </c>
      <c r="B10" s="54" t="s">
        <v>22</v>
      </c>
      <c r="C10" s="79">
        <v>42369</v>
      </c>
      <c r="D10" s="12">
        <v>39.75</v>
      </c>
      <c r="E10" s="12">
        <v>39.75</v>
      </c>
      <c r="F10" s="12">
        <v>1.2</v>
      </c>
      <c r="G10" s="12">
        <v>38.549999999999997</v>
      </c>
      <c r="H10" s="22">
        <v>0.8</v>
      </c>
      <c r="I10" s="54" t="s">
        <v>496</v>
      </c>
      <c r="J10" s="78">
        <v>50</v>
      </c>
      <c r="K10" s="77">
        <v>0.8</v>
      </c>
      <c r="L10" s="13"/>
    </row>
    <row r="11" spans="1:12">
      <c r="A11" s="9" t="s">
        <v>437</v>
      </c>
      <c r="B11" s="54" t="s">
        <v>22</v>
      </c>
      <c r="C11" s="79">
        <v>42369</v>
      </c>
      <c r="D11" s="12">
        <v>983.52</v>
      </c>
      <c r="E11" s="12">
        <v>983.52</v>
      </c>
      <c r="F11" s="12">
        <v>29.51</v>
      </c>
      <c r="G11" s="12">
        <v>954.01</v>
      </c>
      <c r="H11" s="22">
        <v>19.670000000000002</v>
      </c>
      <c r="I11" s="54" t="s">
        <v>496</v>
      </c>
      <c r="J11" s="78">
        <v>50</v>
      </c>
      <c r="K11" s="77">
        <v>19.670000000000002</v>
      </c>
      <c r="L11" s="13"/>
    </row>
    <row r="12" spans="1:12">
      <c r="A12" s="9" t="s">
        <v>499</v>
      </c>
      <c r="B12" s="54" t="s">
        <v>22</v>
      </c>
      <c r="C12" s="79">
        <v>42369</v>
      </c>
      <c r="D12" s="12">
        <v>278.25</v>
      </c>
      <c r="E12" s="12">
        <v>278.25</v>
      </c>
      <c r="F12" s="12">
        <v>8.35</v>
      </c>
      <c r="G12" s="12">
        <v>269.89999999999998</v>
      </c>
      <c r="H12" s="22">
        <v>5.57</v>
      </c>
      <c r="I12" s="54" t="s">
        <v>496</v>
      </c>
      <c r="J12" s="78">
        <v>50</v>
      </c>
      <c r="K12" s="77">
        <v>5.57</v>
      </c>
      <c r="L12" s="13"/>
    </row>
    <row r="13" spans="1:12">
      <c r="A13" s="9" t="s">
        <v>500</v>
      </c>
      <c r="B13" s="54" t="s">
        <v>22</v>
      </c>
      <c r="C13" s="79">
        <v>42369</v>
      </c>
      <c r="D13" s="12">
        <v>516.75</v>
      </c>
      <c r="E13" s="12">
        <v>516.75</v>
      </c>
      <c r="F13" s="12">
        <v>15.51</v>
      </c>
      <c r="G13" s="12">
        <v>501.24</v>
      </c>
      <c r="H13" s="22">
        <v>10.34</v>
      </c>
      <c r="I13" s="54" t="s">
        <v>496</v>
      </c>
      <c r="J13" s="78">
        <v>50</v>
      </c>
      <c r="K13" s="77">
        <v>10.34</v>
      </c>
      <c r="L13" s="13"/>
    </row>
    <row r="14" spans="1:12">
      <c r="A14" s="9" t="s">
        <v>437</v>
      </c>
      <c r="B14" s="54" t="s">
        <v>22</v>
      </c>
      <c r="C14" s="79">
        <v>42369</v>
      </c>
      <c r="D14" s="12">
        <v>1871.75</v>
      </c>
      <c r="E14" s="12">
        <v>1871.75</v>
      </c>
      <c r="F14" s="12">
        <v>56.16</v>
      </c>
      <c r="G14" s="12">
        <v>1815.59</v>
      </c>
      <c r="H14" s="22">
        <v>37.44</v>
      </c>
      <c r="I14" s="54" t="s">
        <v>496</v>
      </c>
      <c r="J14" s="78">
        <v>50</v>
      </c>
      <c r="K14" s="77">
        <v>37.44</v>
      </c>
      <c r="L14" s="13"/>
    </row>
    <row r="15" spans="1:12">
      <c r="A15" s="9" t="s">
        <v>437</v>
      </c>
      <c r="B15" s="54" t="s">
        <v>22</v>
      </c>
      <c r="C15" s="79">
        <v>42369</v>
      </c>
      <c r="D15" s="12">
        <v>3199.46</v>
      </c>
      <c r="E15" s="12">
        <v>3199.46</v>
      </c>
      <c r="F15" s="12">
        <v>95.98</v>
      </c>
      <c r="G15" s="12">
        <v>3103.48</v>
      </c>
      <c r="H15" s="22">
        <v>63.99</v>
      </c>
      <c r="I15" s="54" t="s">
        <v>496</v>
      </c>
      <c r="J15" s="78">
        <v>50</v>
      </c>
      <c r="K15" s="77">
        <v>63.99</v>
      </c>
      <c r="L15" s="13"/>
    </row>
    <row r="16" spans="1:12">
      <c r="A16" s="9" t="s">
        <v>501</v>
      </c>
      <c r="B16" s="54" t="s">
        <v>22</v>
      </c>
      <c r="C16" s="79">
        <v>42369</v>
      </c>
      <c r="D16" s="12">
        <v>1470.75</v>
      </c>
      <c r="E16" s="12">
        <v>1470.75</v>
      </c>
      <c r="F16" s="12">
        <v>44.13</v>
      </c>
      <c r="G16" s="12">
        <v>1426.62</v>
      </c>
      <c r="H16" s="22">
        <v>29.42</v>
      </c>
      <c r="I16" s="54" t="s">
        <v>496</v>
      </c>
      <c r="J16" s="78">
        <v>50</v>
      </c>
      <c r="K16" s="77">
        <v>29.42</v>
      </c>
      <c r="L16" s="13"/>
    </row>
    <row r="17" spans="1:12">
      <c r="A17" s="9" t="s">
        <v>502</v>
      </c>
      <c r="B17" s="54" t="s">
        <v>22</v>
      </c>
      <c r="C17" s="79">
        <v>42369</v>
      </c>
      <c r="D17" s="12">
        <v>1709.25</v>
      </c>
      <c r="E17" s="12">
        <v>1709.25</v>
      </c>
      <c r="F17" s="12">
        <v>51.28</v>
      </c>
      <c r="G17" s="12">
        <v>1657.97</v>
      </c>
      <c r="H17" s="22">
        <v>34.19</v>
      </c>
      <c r="I17" s="54" t="s">
        <v>496</v>
      </c>
      <c r="J17" s="78">
        <v>50</v>
      </c>
      <c r="K17" s="77">
        <v>34.19</v>
      </c>
      <c r="L17" s="13"/>
    </row>
    <row r="18" spans="1:12">
      <c r="A18" s="9" t="s">
        <v>503</v>
      </c>
      <c r="B18" s="54" t="s">
        <v>22</v>
      </c>
      <c r="C18" s="79">
        <v>42369</v>
      </c>
      <c r="D18" s="12">
        <v>437.25</v>
      </c>
      <c r="E18" s="12">
        <v>437.25</v>
      </c>
      <c r="F18" s="12">
        <v>13.12</v>
      </c>
      <c r="G18" s="12">
        <v>424.13</v>
      </c>
      <c r="H18" s="22">
        <v>8.75</v>
      </c>
      <c r="I18" s="54" t="s">
        <v>496</v>
      </c>
      <c r="J18" s="78">
        <v>50</v>
      </c>
      <c r="K18" s="77">
        <v>8.75</v>
      </c>
      <c r="L18" s="13"/>
    </row>
    <row r="19" spans="1:12">
      <c r="A19" s="9" t="s">
        <v>504</v>
      </c>
      <c r="B19" s="54" t="s">
        <v>22</v>
      </c>
      <c r="C19" s="79">
        <v>42369</v>
      </c>
      <c r="D19" s="12">
        <v>1194.8900000000001</v>
      </c>
      <c r="E19" s="12">
        <v>1194.8900000000001</v>
      </c>
      <c r="F19" s="12">
        <v>35.85</v>
      </c>
      <c r="G19" s="12">
        <v>1159.04</v>
      </c>
      <c r="H19" s="22">
        <v>23.9</v>
      </c>
      <c r="I19" s="54" t="s">
        <v>496</v>
      </c>
      <c r="J19" s="78">
        <v>50</v>
      </c>
      <c r="K19" s="77">
        <v>23.9</v>
      </c>
      <c r="L19" s="13"/>
    </row>
    <row r="20" spans="1:12">
      <c r="A20" s="9" t="s">
        <v>505</v>
      </c>
      <c r="B20" s="54" t="s">
        <v>22</v>
      </c>
      <c r="C20" s="79">
        <v>42369</v>
      </c>
      <c r="D20" s="12">
        <v>516.75</v>
      </c>
      <c r="E20" s="12">
        <v>516.75</v>
      </c>
      <c r="F20" s="12">
        <v>15.51</v>
      </c>
      <c r="G20" s="12">
        <v>501.24</v>
      </c>
      <c r="H20" s="22">
        <v>10.34</v>
      </c>
      <c r="I20" s="54" t="s">
        <v>496</v>
      </c>
      <c r="J20" s="78">
        <v>50</v>
      </c>
      <c r="K20" s="77">
        <v>10.34</v>
      </c>
      <c r="L20" s="13"/>
    </row>
    <row r="21" spans="1:12">
      <c r="A21" s="9" t="s">
        <v>506</v>
      </c>
      <c r="B21" s="54" t="s">
        <v>22</v>
      </c>
      <c r="C21" s="79">
        <v>42369</v>
      </c>
      <c r="D21" s="12">
        <v>799.23</v>
      </c>
      <c r="E21" s="12">
        <v>799.23</v>
      </c>
      <c r="F21" s="12">
        <v>23.97</v>
      </c>
      <c r="G21" s="12">
        <v>775.26</v>
      </c>
      <c r="H21" s="22">
        <v>15.98</v>
      </c>
      <c r="I21" s="54" t="s">
        <v>496</v>
      </c>
      <c r="J21" s="78">
        <v>50</v>
      </c>
      <c r="K21" s="77">
        <v>15.98</v>
      </c>
      <c r="L21" s="13"/>
    </row>
    <row r="22" spans="1:12">
      <c r="A22" s="9" t="s">
        <v>507</v>
      </c>
      <c r="B22" s="54" t="s">
        <v>22</v>
      </c>
      <c r="C22" s="79">
        <v>42369</v>
      </c>
      <c r="D22" s="12">
        <v>397.5</v>
      </c>
      <c r="E22" s="12">
        <v>397.5</v>
      </c>
      <c r="F22" s="12">
        <v>11.93</v>
      </c>
      <c r="G22" s="12">
        <v>385.57</v>
      </c>
      <c r="H22" s="22">
        <v>7.95</v>
      </c>
      <c r="I22" s="54" t="s">
        <v>496</v>
      </c>
      <c r="J22" s="78">
        <v>50</v>
      </c>
      <c r="K22" s="77">
        <v>7.95</v>
      </c>
      <c r="L22" s="13"/>
    </row>
    <row r="23" spans="1:12">
      <c r="A23" s="9" t="s">
        <v>508</v>
      </c>
      <c r="B23" s="54" t="s">
        <v>22</v>
      </c>
      <c r="C23" s="79">
        <v>42369</v>
      </c>
      <c r="D23" s="12">
        <v>183.34</v>
      </c>
      <c r="E23" s="12">
        <v>183.34</v>
      </c>
      <c r="F23" s="12">
        <v>5.5</v>
      </c>
      <c r="G23" s="12">
        <v>177.84</v>
      </c>
      <c r="H23" s="22">
        <v>3.67</v>
      </c>
      <c r="I23" s="54" t="s">
        <v>496</v>
      </c>
      <c r="J23" s="78">
        <v>50</v>
      </c>
      <c r="K23" s="77">
        <v>3.67</v>
      </c>
      <c r="L23" s="13"/>
    </row>
    <row r="24" spans="1:12">
      <c r="A24" s="9" t="s">
        <v>437</v>
      </c>
      <c r="B24" s="54" t="s">
        <v>22</v>
      </c>
      <c r="C24" s="79">
        <v>42369</v>
      </c>
      <c r="D24" s="12">
        <v>757.87</v>
      </c>
      <c r="E24" s="12">
        <v>757.87</v>
      </c>
      <c r="F24" s="12">
        <v>22.74</v>
      </c>
      <c r="G24" s="12">
        <v>735.13</v>
      </c>
      <c r="H24" s="22">
        <v>15.16</v>
      </c>
      <c r="I24" s="54" t="s">
        <v>496</v>
      </c>
      <c r="J24" s="78">
        <v>50</v>
      </c>
      <c r="K24" s="77">
        <v>15.16</v>
      </c>
      <c r="L24" s="13"/>
    </row>
    <row r="25" spans="1:12">
      <c r="A25" s="9" t="s">
        <v>183</v>
      </c>
      <c r="B25" s="54" t="s">
        <v>22</v>
      </c>
      <c r="C25" s="79">
        <v>42369</v>
      </c>
      <c r="D25" s="12">
        <v>430.18</v>
      </c>
      <c r="E25" s="12">
        <v>430.18</v>
      </c>
      <c r="F25" s="12">
        <v>12.9</v>
      </c>
      <c r="G25" s="12">
        <v>417.28</v>
      </c>
      <c r="H25" s="22">
        <v>8.6</v>
      </c>
      <c r="I25" s="54" t="s">
        <v>496</v>
      </c>
      <c r="J25" s="78">
        <v>50</v>
      </c>
      <c r="K25" s="77">
        <v>8.6</v>
      </c>
      <c r="L25" s="13"/>
    </row>
    <row r="26" spans="1:12">
      <c r="A26" s="9" t="s">
        <v>183</v>
      </c>
      <c r="B26" s="54" t="s">
        <v>22</v>
      </c>
      <c r="C26" s="79">
        <v>42369</v>
      </c>
      <c r="D26" s="12">
        <v>583.54999999999995</v>
      </c>
      <c r="E26" s="12">
        <v>583.54999999999995</v>
      </c>
      <c r="F26" s="12">
        <v>17.510000000000002</v>
      </c>
      <c r="G26" s="12">
        <v>566.04</v>
      </c>
      <c r="H26" s="22">
        <v>11.67</v>
      </c>
      <c r="I26" s="54" t="s">
        <v>496</v>
      </c>
      <c r="J26" s="78">
        <v>50</v>
      </c>
      <c r="K26" s="77">
        <v>11.67</v>
      </c>
      <c r="L26" s="13"/>
    </row>
    <row r="27" spans="1:12">
      <c r="A27" s="9" t="s">
        <v>437</v>
      </c>
      <c r="B27" s="54" t="s">
        <v>22</v>
      </c>
      <c r="C27" s="79">
        <v>42369</v>
      </c>
      <c r="D27" s="12">
        <v>671.63</v>
      </c>
      <c r="E27" s="12">
        <v>671.63</v>
      </c>
      <c r="F27" s="12">
        <v>20.149999999999999</v>
      </c>
      <c r="G27" s="12">
        <v>651.48</v>
      </c>
      <c r="H27" s="22">
        <v>13.43</v>
      </c>
      <c r="I27" s="54" t="s">
        <v>496</v>
      </c>
      <c r="J27" s="78">
        <v>50</v>
      </c>
      <c r="K27" s="77">
        <v>13.43</v>
      </c>
      <c r="L27" s="13"/>
    </row>
    <row r="28" spans="1:12">
      <c r="A28" s="9" t="s">
        <v>437</v>
      </c>
      <c r="B28" s="54" t="s">
        <v>22</v>
      </c>
      <c r="C28" s="79">
        <v>42369</v>
      </c>
      <c r="D28" s="12">
        <v>463.06</v>
      </c>
      <c r="E28" s="12">
        <v>463.06</v>
      </c>
      <c r="F28" s="12">
        <v>13.89</v>
      </c>
      <c r="G28" s="12">
        <v>449.17</v>
      </c>
      <c r="H28" s="22">
        <v>9.26</v>
      </c>
      <c r="I28" s="54" t="s">
        <v>496</v>
      </c>
      <c r="J28" s="78">
        <v>50</v>
      </c>
      <c r="K28" s="77">
        <v>9.26</v>
      </c>
      <c r="L28" s="13"/>
    </row>
    <row r="29" spans="1:12">
      <c r="A29" s="9" t="s">
        <v>509</v>
      </c>
      <c r="B29" s="54" t="s">
        <v>22</v>
      </c>
      <c r="C29" s="79">
        <v>42369</v>
      </c>
      <c r="D29" s="12">
        <v>40.950000000000003</v>
      </c>
      <c r="E29" s="12">
        <v>40.950000000000003</v>
      </c>
      <c r="F29" s="12">
        <v>1.23</v>
      </c>
      <c r="G29" s="12">
        <v>39.72</v>
      </c>
      <c r="H29" s="22">
        <v>0.82</v>
      </c>
      <c r="I29" s="54" t="s">
        <v>496</v>
      </c>
      <c r="J29" s="78">
        <v>50</v>
      </c>
      <c r="K29" s="77">
        <v>0.82</v>
      </c>
      <c r="L29" s="13"/>
    </row>
    <row r="30" spans="1:12">
      <c r="A30" s="9" t="s">
        <v>510</v>
      </c>
      <c r="B30" s="54" t="s">
        <v>22</v>
      </c>
      <c r="C30" s="79">
        <v>42369</v>
      </c>
      <c r="D30" s="12">
        <v>184.53</v>
      </c>
      <c r="E30" s="12">
        <v>184.53</v>
      </c>
      <c r="F30" s="12">
        <v>5.54</v>
      </c>
      <c r="G30" s="12">
        <v>178.99</v>
      </c>
      <c r="H30" s="22">
        <v>3.69</v>
      </c>
      <c r="I30" s="54" t="s">
        <v>496</v>
      </c>
      <c r="J30" s="78">
        <v>50</v>
      </c>
      <c r="K30" s="77">
        <v>3.69</v>
      </c>
      <c r="L30" s="13"/>
    </row>
    <row r="31" spans="1:12">
      <c r="A31" s="9" t="s">
        <v>511</v>
      </c>
      <c r="B31" s="54" t="s">
        <v>22</v>
      </c>
      <c r="C31" s="79">
        <v>42369</v>
      </c>
      <c r="D31" s="12">
        <v>60.84</v>
      </c>
      <c r="E31" s="12">
        <v>60.84</v>
      </c>
      <c r="F31" s="12">
        <v>1.83</v>
      </c>
      <c r="G31" s="12">
        <v>59.01</v>
      </c>
      <c r="H31" s="22">
        <v>1.22</v>
      </c>
      <c r="I31" s="54" t="s">
        <v>496</v>
      </c>
      <c r="J31" s="78">
        <v>50</v>
      </c>
      <c r="K31" s="77">
        <v>1.22</v>
      </c>
      <c r="L31" s="13"/>
    </row>
    <row r="32" spans="1:12">
      <c r="A32" s="9" t="s">
        <v>512</v>
      </c>
      <c r="B32" s="54" t="s">
        <v>22</v>
      </c>
      <c r="C32" s="79">
        <v>42369</v>
      </c>
      <c r="D32" s="12">
        <v>105</v>
      </c>
      <c r="E32" s="12">
        <v>105</v>
      </c>
      <c r="F32" s="12">
        <v>3.15</v>
      </c>
      <c r="G32" s="12">
        <v>101.85</v>
      </c>
      <c r="H32" s="22">
        <v>2.1</v>
      </c>
      <c r="I32" s="54" t="s">
        <v>496</v>
      </c>
      <c r="J32" s="78">
        <v>50</v>
      </c>
      <c r="K32" s="77">
        <v>2.1</v>
      </c>
      <c r="L32" s="13"/>
    </row>
    <row r="33" spans="1:12">
      <c r="A33" s="9" t="s">
        <v>437</v>
      </c>
      <c r="B33" s="54" t="s">
        <v>22</v>
      </c>
      <c r="C33" s="79">
        <v>42369</v>
      </c>
      <c r="D33" s="12">
        <v>653.76</v>
      </c>
      <c r="E33" s="12">
        <v>653.76</v>
      </c>
      <c r="F33" s="12">
        <v>19.62</v>
      </c>
      <c r="G33" s="12">
        <v>634.14</v>
      </c>
      <c r="H33" s="22">
        <v>13.08</v>
      </c>
      <c r="I33" s="54" t="s">
        <v>496</v>
      </c>
      <c r="J33" s="78">
        <v>50</v>
      </c>
      <c r="K33" s="77">
        <v>13.08</v>
      </c>
      <c r="L33" s="13"/>
    </row>
    <row r="34" spans="1:12">
      <c r="A34" s="9" t="s">
        <v>183</v>
      </c>
      <c r="B34" s="54" t="s">
        <v>22</v>
      </c>
      <c r="C34" s="79">
        <v>42369</v>
      </c>
      <c r="D34" s="12">
        <v>460.27</v>
      </c>
      <c r="E34" s="12">
        <v>460.27</v>
      </c>
      <c r="F34" s="12">
        <v>13.81</v>
      </c>
      <c r="G34" s="12">
        <v>446.46</v>
      </c>
      <c r="H34" s="22">
        <v>9.2100000000000009</v>
      </c>
      <c r="I34" s="54" t="s">
        <v>496</v>
      </c>
      <c r="J34" s="78">
        <v>50</v>
      </c>
      <c r="K34" s="77">
        <v>9.2100000000000009</v>
      </c>
      <c r="L34" s="13"/>
    </row>
    <row r="35" spans="1:12">
      <c r="A35" s="9" t="s">
        <v>513</v>
      </c>
      <c r="B35" s="54" t="s">
        <v>22</v>
      </c>
      <c r="C35" s="79">
        <v>42369</v>
      </c>
      <c r="D35" s="12">
        <v>369.04</v>
      </c>
      <c r="E35" s="12">
        <v>369.04</v>
      </c>
      <c r="F35" s="12">
        <v>11.07</v>
      </c>
      <c r="G35" s="12">
        <v>357.97</v>
      </c>
      <c r="H35" s="22">
        <v>7.38</v>
      </c>
      <c r="I35" s="54" t="s">
        <v>496</v>
      </c>
      <c r="J35" s="78">
        <v>50</v>
      </c>
      <c r="K35" s="77">
        <v>7.38</v>
      </c>
      <c r="L35" s="13"/>
    </row>
    <row r="36" spans="1:12">
      <c r="A36" s="9" t="s">
        <v>513</v>
      </c>
      <c r="B36" s="54" t="s">
        <v>22</v>
      </c>
      <c r="C36" s="79">
        <v>42369</v>
      </c>
      <c r="D36" s="12">
        <v>20.239999999999998</v>
      </c>
      <c r="E36" s="12">
        <v>20.239999999999998</v>
      </c>
      <c r="F36" s="12">
        <v>0.6</v>
      </c>
      <c r="G36" s="12">
        <v>19.64</v>
      </c>
      <c r="H36" s="22">
        <v>0.4</v>
      </c>
      <c r="I36" s="54" t="s">
        <v>496</v>
      </c>
      <c r="J36" s="78">
        <v>50</v>
      </c>
      <c r="K36" s="77">
        <v>0.4</v>
      </c>
      <c r="L36" s="13"/>
    </row>
    <row r="37" spans="1:12">
      <c r="A37" s="9" t="s">
        <v>514</v>
      </c>
      <c r="B37" s="54" t="s">
        <v>22</v>
      </c>
      <c r="C37" s="79">
        <v>42369</v>
      </c>
      <c r="D37" s="12">
        <v>368.98</v>
      </c>
      <c r="E37" s="12">
        <v>368.98</v>
      </c>
      <c r="F37" s="12">
        <v>11.07</v>
      </c>
      <c r="G37" s="12">
        <v>357.91</v>
      </c>
      <c r="H37" s="22">
        <v>7.38</v>
      </c>
      <c r="I37" s="54" t="s">
        <v>496</v>
      </c>
      <c r="J37" s="78">
        <v>50</v>
      </c>
      <c r="K37" s="77">
        <v>7.38</v>
      </c>
      <c r="L37" s="13"/>
    </row>
    <row r="38" spans="1:12">
      <c r="A38" s="9" t="s">
        <v>515</v>
      </c>
      <c r="B38" s="54" t="s">
        <v>22</v>
      </c>
      <c r="C38" s="79">
        <v>42369</v>
      </c>
      <c r="D38" s="12">
        <v>645.78</v>
      </c>
      <c r="E38" s="12">
        <v>645.78</v>
      </c>
      <c r="F38" s="12">
        <v>19.38</v>
      </c>
      <c r="G38" s="12">
        <v>626.4</v>
      </c>
      <c r="H38" s="22">
        <v>12.92</v>
      </c>
      <c r="I38" s="54" t="s">
        <v>496</v>
      </c>
      <c r="J38" s="78">
        <v>50</v>
      </c>
      <c r="K38" s="77">
        <v>12.92</v>
      </c>
      <c r="L38" s="13"/>
    </row>
    <row r="39" spans="1:12">
      <c r="A39" s="9" t="s">
        <v>516</v>
      </c>
      <c r="B39" s="54" t="s">
        <v>22</v>
      </c>
      <c r="C39" s="79">
        <v>42369</v>
      </c>
      <c r="D39" s="12">
        <v>369.04</v>
      </c>
      <c r="E39" s="12">
        <v>369.04</v>
      </c>
      <c r="F39" s="12">
        <v>11.07</v>
      </c>
      <c r="G39" s="12">
        <v>357.97</v>
      </c>
      <c r="H39" s="22">
        <v>7.38</v>
      </c>
      <c r="I39" s="54" t="s">
        <v>496</v>
      </c>
      <c r="J39" s="78">
        <v>50</v>
      </c>
      <c r="K39" s="77">
        <v>7.38</v>
      </c>
      <c r="L39" s="13"/>
    </row>
    <row r="40" spans="1:12">
      <c r="A40" s="9" t="s">
        <v>517</v>
      </c>
      <c r="B40" s="54" t="s">
        <v>22</v>
      </c>
      <c r="C40" s="79">
        <v>42369</v>
      </c>
      <c r="D40" s="12">
        <v>369.04</v>
      </c>
      <c r="E40" s="12">
        <v>369.04</v>
      </c>
      <c r="F40" s="12">
        <v>11.07</v>
      </c>
      <c r="G40" s="12">
        <v>357.97</v>
      </c>
      <c r="H40" s="22">
        <v>7.38</v>
      </c>
      <c r="I40" s="54" t="s">
        <v>496</v>
      </c>
      <c r="J40" s="78">
        <v>50</v>
      </c>
      <c r="K40" s="77">
        <v>7.38</v>
      </c>
      <c r="L40" s="13"/>
    </row>
    <row r="41" spans="1:12">
      <c r="A41" s="9" t="s">
        <v>183</v>
      </c>
      <c r="B41" s="54" t="s">
        <v>22</v>
      </c>
      <c r="C41" s="79">
        <v>42369</v>
      </c>
      <c r="D41" s="12">
        <v>511.95</v>
      </c>
      <c r="E41" s="12">
        <v>511.95</v>
      </c>
      <c r="F41" s="12">
        <v>15.36</v>
      </c>
      <c r="G41" s="12">
        <v>496.59</v>
      </c>
      <c r="H41" s="22">
        <v>10.24</v>
      </c>
      <c r="I41" s="54" t="s">
        <v>496</v>
      </c>
      <c r="J41" s="78">
        <v>50</v>
      </c>
      <c r="K41" s="77">
        <v>10.24</v>
      </c>
      <c r="L41" s="13"/>
    </row>
    <row r="42" spans="1:12">
      <c r="A42" s="9" t="s">
        <v>518</v>
      </c>
      <c r="B42" s="54" t="s">
        <v>22</v>
      </c>
      <c r="C42" s="79">
        <v>42369</v>
      </c>
      <c r="D42" s="12">
        <v>268.38</v>
      </c>
      <c r="E42" s="12">
        <v>268.38</v>
      </c>
      <c r="F42" s="12">
        <v>8.0500000000000007</v>
      </c>
      <c r="G42" s="12">
        <v>260.33</v>
      </c>
      <c r="H42" s="22">
        <v>5.37</v>
      </c>
      <c r="I42" s="54" t="s">
        <v>496</v>
      </c>
      <c r="J42" s="78">
        <v>50</v>
      </c>
      <c r="K42" s="77">
        <v>5.37</v>
      </c>
      <c r="L42" s="13"/>
    </row>
    <row r="43" spans="1:12">
      <c r="A43" s="9" t="s">
        <v>183</v>
      </c>
      <c r="B43" s="54" t="s">
        <v>22</v>
      </c>
      <c r="C43" s="79">
        <v>42369</v>
      </c>
      <c r="D43" s="12">
        <v>489.39</v>
      </c>
      <c r="E43" s="12">
        <v>489.39</v>
      </c>
      <c r="F43" s="12">
        <v>14.68</v>
      </c>
      <c r="G43" s="12">
        <v>474.71</v>
      </c>
      <c r="H43" s="22">
        <v>9.7899999999999991</v>
      </c>
      <c r="I43" s="54" t="s">
        <v>496</v>
      </c>
      <c r="J43" s="78">
        <v>50</v>
      </c>
      <c r="K43" s="77">
        <v>9.7899999999999991</v>
      </c>
      <c r="L43" s="13"/>
    </row>
    <row r="44" spans="1:12">
      <c r="A44" s="9" t="s">
        <v>519</v>
      </c>
      <c r="B44" s="54" t="s">
        <v>22</v>
      </c>
      <c r="C44" s="79">
        <v>42369</v>
      </c>
      <c r="D44" s="12">
        <v>369.04</v>
      </c>
      <c r="E44" s="12">
        <v>369.04</v>
      </c>
      <c r="F44" s="12">
        <v>11.07</v>
      </c>
      <c r="G44" s="12">
        <v>357.97</v>
      </c>
      <c r="H44" s="22">
        <v>7.38</v>
      </c>
      <c r="I44" s="54" t="s">
        <v>496</v>
      </c>
      <c r="J44" s="78">
        <v>50</v>
      </c>
      <c r="K44" s="77">
        <v>7.38</v>
      </c>
      <c r="L44" s="13"/>
    </row>
    <row r="45" spans="1:12">
      <c r="A45" s="9" t="s">
        <v>437</v>
      </c>
      <c r="B45" s="54" t="s">
        <v>22</v>
      </c>
      <c r="C45" s="79">
        <v>42369</v>
      </c>
      <c r="D45" s="12">
        <v>1210.45</v>
      </c>
      <c r="E45" s="12">
        <v>1210.45</v>
      </c>
      <c r="F45" s="12">
        <v>36.31</v>
      </c>
      <c r="G45" s="12">
        <v>1174.1400000000001</v>
      </c>
      <c r="H45" s="22">
        <v>24.21</v>
      </c>
      <c r="I45" s="54" t="s">
        <v>496</v>
      </c>
      <c r="J45" s="78">
        <v>50</v>
      </c>
      <c r="K45" s="77">
        <v>24.21</v>
      </c>
      <c r="L45" s="13"/>
    </row>
    <row r="46" spans="1:12">
      <c r="A46" s="9" t="s">
        <v>520</v>
      </c>
      <c r="B46" s="54" t="s">
        <v>22</v>
      </c>
      <c r="C46" s="79">
        <v>42369</v>
      </c>
      <c r="D46" s="12">
        <v>369.04</v>
      </c>
      <c r="E46" s="12">
        <v>369.04</v>
      </c>
      <c r="F46" s="12">
        <v>11.07</v>
      </c>
      <c r="G46" s="12">
        <v>357.97</v>
      </c>
      <c r="H46" s="22">
        <v>7.38</v>
      </c>
      <c r="I46" s="54" t="s">
        <v>496</v>
      </c>
      <c r="J46" s="78">
        <v>50</v>
      </c>
      <c r="K46" s="77">
        <v>7.38</v>
      </c>
      <c r="L46" s="13"/>
    </row>
    <row r="47" spans="1:12">
      <c r="A47" s="9" t="s">
        <v>521</v>
      </c>
      <c r="B47" s="54" t="s">
        <v>22</v>
      </c>
      <c r="C47" s="79">
        <v>42369</v>
      </c>
      <c r="D47" s="12">
        <v>478.04</v>
      </c>
      <c r="E47" s="12">
        <v>478.04</v>
      </c>
      <c r="F47" s="12">
        <v>14.34</v>
      </c>
      <c r="G47" s="12">
        <v>463.7</v>
      </c>
      <c r="H47" s="22">
        <v>9.56</v>
      </c>
      <c r="I47" s="54" t="s">
        <v>496</v>
      </c>
      <c r="J47" s="78">
        <v>50</v>
      </c>
      <c r="K47" s="77">
        <v>9.56</v>
      </c>
      <c r="L47" s="13"/>
    </row>
    <row r="48" spans="1:12">
      <c r="A48" s="9" t="s">
        <v>522</v>
      </c>
      <c r="B48" s="54" t="s">
        <v>22</v>
      </c>
      <c r="C48" s="79">
        <v>42369</v>
      </c>
      <c r="D48" s="12">
        <v>369.04</v>
      </c>
      <c r="E48" s="12">
        <v>369.04</v>
      </c>
      <c r="F48" s="12">
        <v>11.07</v>
      </c>
      <c r="G48" s="12">
        <v>357.97</v>
      </c>
      <c r="H48" s="22">
        <v>7.38</v>
      </c>
      <c r="I48" s="54" t="s">
        <v>496</v>
      </c>
      <c r="J48" s="78">
        <v>50</v>
      </c>
      <c r="K48" s="77">
        <v>7.38</v>
      </c>
      <c r="L48" s="13"/>
    </row>
    <row r="49" spans="1:12">
      <c r="A49" s="9" t="s">
        <v>523</v>
      </c>
      <c r="B49" s="54" t="s">
        <v>22</v>
      </c>
      <c r="C49" s="79">
        <v>42369</v>
      </c>
      <c r="D49" s="12">
        <v>553.57000000000005</v>
      </c>
      <c r="E49" s="12">
        <v>553.57000000000005</v>
      </c>
      <c r="F49" s="12">
        <v>16.61</v>
      </c>
      <c r="G49" s="12">
        <v>536.96</v>
      </c>
      <c r="H49" s="22">
        <v>11.07</v>
      </c>
      <c r="I49" s="54" t="s">
        <v>496</v>
      </c>
      <c r="J49" s="78">
        <v>50</v>
      </c>
      <c r="K49" s="77">
        <v>11.07</v>
      </c>
      <c r="L49" s="13"/>
    </row>
    <row r="50" spans="1:12">
      <c r="A50" s="9" t="s">
        <v>524</v>
      </c>
      <c r="B50" s="54" t="s">
        <v>22</v>
      </c>
      <c r="C50" s="79">
        <v>42369</v>
      </c>
      <c r="D50" s="12">
        <v>578.64</v>
      </c>
      <c r="E50" s="12">
        <v>578.64</v>
      </c>
      <c r="F50" s="12">
        <v>17.36</v>
      </c>
      <c r="G50" s="12">
        <v>561.28</v>
      </c>
      <c r="H50" s="22">
        <v>11.57</v>
      </c>
      <c r="I50" s="54" t="s">
        <v>496</v>
      </c>
      <c r="J50" s="78">
        <v>50</v>
      </c>
      <c r="K50" s="77">
        <v>11.57</v>
      </c>
      <c r="L50" s="13"/>
    </row>
    <row r="51" spans="1:12">
      <c r="A51" s="9" t="s">
        <v>183</v>
      </c>
      <c r="B51" s="54" t="s">
        <v>22</v>
      </c>
      <c r="C51" s="79">
        <v>42369</v>
      </c>
      <c r="D51" s="12">
        <v>794.76</v>
      </c>
      <c r="E51" s="12">
        <v>794.76</v>
      </c>
      <c r="F51" s="12">
        <v>23.85</v>
      </c>
      <c r="G51" s="12">
        <v>770.91</v>
      </c>
      <c r="H51" s="22">
        <v>15.9</v>
      </c>
      <c r="I51" s="54" t="s">
        <v>496</v>
      </c>
      <c r="J51" s="78">
        <v>50</v>
      </c>
      <c r="K51" s="77">
        <v>15.9</v>
      </c>
      <c r="L51" s="13"/>
    </row>
    <row r="52" spans="1:12">
      <c r="A52" s="9" t="s">
        <v>437</v>
      </c>
      <c r="B52" s="54" t="s">
        <v>22</v>
      </c>
      <c r="C52" s="79">
        <v>42369</v>
      </c>
      <c r="D52" s="12">
        <v>541.80999999999995</v>
      </c>
      <c r="E52" s="12">
        <v>541.80999999999995</v>
      </c>
      <c r="F52" s="12">
        <v>16.260000000000002</v>
      </c>
      <c r="G52" s="12">
        <v>525.54999999999995</v>
      </c>
      <c r="H52" s="22">
        <v>10.84</v>
      </c>
      <c r="I52" s="54" t="s">
        <v>496</v>
      </c>
      <c r="J52" s="78">
        <v>50</v>
      </c>
      <c r="K52" s="77">
        <v>10.84</v>
      </c>
      <c r="L52" s="13"/>
    </row>
    <row r="53" spans="1:12">
      <c r="A53" s="9" t="s">
        <v>525</v>
      </c>
      <c r="B53" s="54" t="s">
        <v>22</v>
      </c>
      <c r="C53" s="79">
        <v>42369</v>
      </c>
      <c r="D53" s="12">
        <v>369.04</v>
      </c>
      <c r="E53" s="12">
        <v>369.04</v>
      </c>
      <c r="F53" s="12">
        <v>11.07</v>
      </c>
      <c r="G53" s="12">
        <v>357.97</v>
      </c>
      <c r="H53" s="22">
        <v>7.38</v>
      </c>
      <c r="I53" s="54" t="s">
        <v>496</v>
      </c>
      <c r="J53" s="78">
        <v>50</v>
      </c>
      <c r="K53" s="77">
        <v>7.38</v>
      </c>
      <c r="L53" s="13"/>
    </row>
    <row r="54" spans="1:12">
      <c r="A54" s="9" t="s">
        <v>526</v>
      </c>
      <c r="B54" s="54" t="s">
        <v>22</v>
      </c>
      <c r="C54" s="79">
        <v>42369</v>
      </c>
      <c r="D54" s="12">
        <v>369.04</v>
      </c>
      <c r="E54" s="12">
        <v>369.04</v>
      </c>
      <c r="F54" s="12">
        <v>11.07</v>
      </c>
      <c r="G54" s="12">
        <v>357.97</v>
      </c>
      <c r="H54" s="22">
        <v>7.38</v>
      </c>
      <c r="I54" s="54" t="s">
        <v>496</v>
      </c>
      <c r="J54" s="78">
        <v>50</v>
      </c>
      <c r="K54" s="77">
        <v>7.38</v>
      </c>
      <c r="L54" s="13"/>
    </row>
    <row r="55" spans="1:12">
      <c r="A55" s="9" t="s">
        <v>527</v>
      </c>
      <c r="B55" s="54" t="s">
        <v>22</v>
      </c>
      <c r="C55" s="79">
        <v>42369</v>
      </c>
      <c r="D55" s="12">
        <v>369.04</v>
      </c>
      <c r="E55" s="12">
        <v>369.04</v>
      </c>
      <c r="F55" s="12">
        <v>11.07</v>
      </c>
      <c r="G55" s="12">
        <v>357.97</v>
      </c>
      <c r="H55" s="22">
        <v>7.38</v>
      </c>
      <c r="I55" s="54" t="s">
        <v>496</v>
      </c>
      <c r="J55" s="78">
        <v>50</v>
      </c>
      <c r="K55" s="77">
        <v>7.38</v>
      </c>
      <c r="L55" s="13"/>
    </row>
    <row r="56" spans="1:12">
      <c r="A56" s="9" t="s">
        <v>437</v>
      </c>
      <c r="B56" s="54" t="s">
        <v>22</v>
      </c>
      <c r="C56" s="79">
        <v>42369</v>
      </c>
      <c r="D56" s="12">
        <v>473.87</v>
      </c>
      <c r="E56" s="12">
        <v>473.87</v>
      </c>
      <c r="F56" s="12">
        <v>14.22</v>
      </c>
      <c r="G56" s="12">
        <v>459.65</v>
      </c>
      <c r="H56" s="22">
        <v>9.48</v>
      </c>
      <c r="I56" s="54" t="s">
        <v>496</v>
      </c>
      <c r="J56" s="78">
        <v>50</v>
      </c>
      <c r="K56" s="77">
        <v>9.48</v>
      </c>
      <c r="L56" s="13"/>
    </row>
    <row r="57" spans="1:12">
      <c r="A57" s="9" t="s">
        <v>183</v>
      </c>
      <c r="B57" s="54" t="s">
        <v>22</v>
      </c>
      <c r="C57" s="79">
        <v>42369</v>
      </c>
      <c r="D57" s="12">
        <v>395.41</v>
      </c>
      <c r="E57" s="12">
        <v>395.41</v>
      </c>
      <c r="F57" s="12">
        <v>11.86</v>
      </c>
      <c r="G57" s="12">
        <v>383.55</v>
      </c>
      <c r="H57" s="22">
        <v>7.91</v>
      </c>
      <c r="I57" s="54" t="s">
        <v>496</v>
      </c>
      <c r="J57" s="78">
        <v>50</v>
      </c>
      <c r="K57" s="77">
        <v>7.91</v>
      </c>
      <c r="L57" s="13"/>
    </row>
    <row r="58" spans="1:12">
      <c r="A58" s="9" t="s">
        <v>183</v>
      </c>
      <c r="B58" s="54" t="s">
        <v>22</v>
      </c>
      <c r="C58" s="79">
        <v>42369</v>
      </c>
      <c r="D58" s="12">
        <v>3282.5</v>
      </c>
      <c r="E58" s="12">
        <v>3282.5</v>
      </c>
      <c r="F58" s="12">
        <v>98.48</v>
      </c>
      <c r="G58" s="12">
        <v>3184.02</v>
      </c>
      <c r="H58" s="22">
        <v>65.650000000000006</v>
      </c>
      <c r="I58" s="54" t="s">
        <v>496</v>
      </c>
      <c r="J58" s="78">
        <v>50</v>
      </c>
      <c r="K58" s="77">
        <v>65.650000000000006</v>
      </c>
      <c r="L58" s="13"/>
    </row>
    <row r="59" spans="1:12">
      <c r="A59" s="9" t="s">
        <v>230</v>
      </c>
      <c r="B59" s="54" t="s">
        <v>22</v>
      </c>
      <c r="C59" s="79">
        <v>42369</v>
      </c>
      <c r="D59" s="12">
        <v>1880.97</v>
      </c>
      <c r="E59" s="12">
        <v>1880.97</v>
      </c>
      <c r="F59" s="12">
        <v>56.43</v>
      </c>
      <c r="G59" s="12">
        <v>1824.54</v>
      </c>
      <c r="H59" s="22">
        <v>37.619999999999997</v>
      </c>
      <c r="I59" s="54" t="s">
        <v>496</v>
      </c>
      <c r="J59" s="78">
        <v>50</v>
      </c>
      <c r="K59" s="77">
        <v>37.619999999999997</v>
      </c>
      <c r="L59" s="13"/>
    </row>
    <row r="60" spans="1:12" ht="12.75" thickBot="1">
      <c r="A60" s="9" t="s">
        <v>437</v>
      </c>
      <c r="B60" s="54" t="s">
        <v>22</v>
      </c>
      <c r="C60" s="79">
        <v>42369</v>
      </c>
      <c r="D60" s="12">
        <v>452.82</v>
      </c>
      <c r="E60" s="12">
        <v>452.82</v>
      </c>
      <c r="F60" s="12">
        <v>13.59</v>
      </c>
      <c r="G60" s="12">
        <v>439.23</v>
      </c>
      <c r="H60" s="22">
        <v>9.06</v>
      </c>
      <c r="I60" s="54" t="s">
        <v>496</v>
      </c>
      <c r="J60" s="78">
        <v>50</v>
      </c>
      <c r="K60" s="77">
        <v>9.06</v>
      </c>
      <c r="L60" s="13"/>
    </row>
    <row r="61" spans="1:12" s="18" customFormat="1" ht="23.25" customHeight="1">
      <c r="A61" s="214" t="s">
        <v>23</v>
      </c>
      <c r="B61" s="215"/>
      <c r="C61" s="215"/>
      <c r="D61" s="215"/>
      <c r="E61" s="30"/>
      <c r="F61" s="30"/>
      <c r="G61" s="30"/>
      <c r="H61" s="31">
        <f>SUM(H5:H60)</f>
        <v>739.15</v>
      </c>
      <c r="I61" s="32" t="s">
        <v>24</v>
      </c>
      <c r="J61" s="52"/>
      <c r="K61" s="73"/>
      <c r="L61" s="17"/>
    </row>
    <row r="62" spans="1:12" ht="27" customHeight="1">
      <c r="A62" s="216" t="s">
        <v>30</v>
      </c>
      <c r="B62" s="217"/>
      <c r="C62" s="217"/>
      <c r="D62" s="217"/>
      <c r="E62" s="35"/>
      <c r="F62" s="35"/>
      <c r="G62" s="35"/>
      <c r="H62" s="36"/>
      <c r="I62" s="34"/>
      <c r="J62" s="53"/>
      <c r="K62" s="75">
        <f>SUM(K5:K60)</f>
        <v>739.15</v>
      </c>
      <c r="L62" s="19" t="s">
        <v>25</v>
      </c>
    </row>
    <row r="63" spans="1:12" ht="16.5">
      <c r="A63" s="48" t="s">
        <v>28</v>
      </c>
      <c r="B63" s="10"/>
      <c r="C63" s="11"/>
      <c r="D63" s="12"/>
      <c r="E63" s="12"/>
      <c r="F63" s="12"/>
      <c r="G63" s="12"/>
      <c r="H63" s="81"/>
      <c r="I63" s="10"/>
      <c r="J63" s="54"/>
      <c r="K63" s="74"/>
      <c r="L63" s="13"/>
    </row>
    <row r="64" spans="1:12" ht="37.5" customHeight="1" thickBot="1">
      <c r="A64" s="218" t="s">
        <v>29</v>
      </c>
      <c r="B64" s="219"/>
      <c r="C64" s="219"/>
      <c r="D64" s="219"/>
      <c r="E64" s="80">
        <v>379639.02198800002</v>
      </c>
      <c r="F64" s="132" t="s">
        <v>564</v>
      </c>
      <c r="G64" s="38"/>
      <c r="H64" s="82"/>
      <c r="I64" s="14"/>
      <c r="J64" s="57">
        <v>50</v>
      </c>
      <c r="K64" s="26">
        <f>(E64/J64)/2</f>
        <v>3796.3902198800001</v>
      </c>
      <c r="L64" s="39" t="s">
        <v>33</v>
      </c>
    </row>
    <row r="65" spans="1:12" ht="24.75" customHeight="1" thickBot="1">
      <c r="A65" s="29" t="s">
        <v>31</v>
      </c>
      <c r="B65" s="14"/>
      <c r="C65" s="15"/>
      <c r="D65" s="16"/>
      <c r="E65" s="16"/>
      <c r="F65" s="16"/>
      <c r="G65" s="16"/>
      <c r="H65" s="83">
        <f>SUM(H61:H64)</f>
        <v>739.15</v>
      </c>
      <c r="I65" s="14"/>
      <c r="J65" s="55"/>
      <c r="K65" s="84">
        <f>SUM(K61:K64)</f>
        <v>4535.5402198800002</v>
      </c>
      <c r="L65" s="131" t="s">
        <v>565</v>
      </c>
    </row>
    <row r="66" spans="1:12">
      <c r="A66" t="s">
        <v>26</v>
      </c>
      <c r="J66" s="50"/>
    </row>
    <row r="67" spans="1:12">
      <c r="A67" t="s">
        <v>27</v>
      </c>
      <c r="J67" s="50"/>
    </row>
    <row r="68" spans="1:12">
      <c r="J68" s="50"/>
    </row>
    <row r="69" spans="1:12" ht="36" customHeight="1">
      <c r="A69" s="220" t="s">
        <v>103</v>
      </c>
      <c r="B69" s="220"/>
      <c r="C69" s="220"/>
      <c r="D69" s="220"/>
      <c r="E69" s="220"/>
      <c r="F69" s="220"/>
      <c r="G69" s="220"/>
      <c r="H69" s="220"/>
      <c r="I69" s="220"/>
      <c r="J69" s="220"/>
      <c r="K69" s="220"/>
    </row>
  </sheetData>
  <mergeCells count="14">
    <mergeCell ref="A61:D61"/>
    <mergeCell ref="A62:D62"/>
    <mergeCell ref="A64:D64"/>
    <mergeCell ref="A69:K69"/>
    <mergeCell ref="A1:L1"/>
    <mergeCell ref="A2:A3"/>
    <mergeCell ref="B2:B3"/>
    <mergeCell ref="C2:C3"/>
    <mergeCell ref="D2:D3"/>
    <mergeCell ref="E2:E3"/>
    <mergeCell ref="F2:F3"/>
    <mergeCell ref="G2:G3"/>
    <mergeCell ref="I2:I3"/>
    <mergeCell ref="J2:J3"/>
  </mergeCells>
  <pageMargins left="0.11811023622047245" right="0.11811023622047245" top="0.35433070866141736" bottom="0.35433070866141736" header="0.11811023622047245" footer="0.11811023622047245"/>
  <pageSetup fitToHeight="4" orientation="landscape" verticalDpi="0" r:id="rId1"/>
  <ignoredErrors>
    <ignoredError sqref="A4:K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10</vt:i4>
      </vt:variant>
    </vt:vector>
  </HeadingPairs>
  <TitlesOfParts>
    <vt:vector size="27" baseType="lpstr">
      <vt:lpstr>Summary</vt:lpstr>
      <vt:lpstr>1611</vt:lpstr>
      <vt:lpstr>1820</vt:lpstr>
      <vt:lpstr>1830</vt:lpstr>
      <vt:lpstr>1835</vt:lpstr>
      <vt:lpstr>1840</vt:lpstr>
      <vt:lpstr>1845</vt:lpstr>
      <vt:lpstr>1850</vt:lpstr>
      <vt:lpstr>1855</vt:lpstr>
      <vt:lpstr>1860</vt:lpstr>
      <vt:lpstr>1908</vt:lpstr>
      <vt:lpstr>1915</vt:lpstr>
      <vt:lpstr>1920</vt:lpstr>
      <vt:lpstr>1930</vt:lpstr>
      <vt:lpstr>1940</vt:lpstr>
      <vt:lpstr>1955</vt:lpstr>
      <vt:lpstr>1995</vt:lpstr>
      <vt:lpstr>'1820'!Print_Titles</vt:lpstr>
      <vt:lpstr>'1830'!Print_Titles</vt:lpstr>
      <vt:lpstr>'1835'!Print_Titles</vt:lpstr>
      <vt:lpstr>'1840'!Print_Titles</vt:lpstr>
      <vt:lpstr>'1845'!Print_Titles</vt:lpstr>
      <vt:lpstr>'1850'!Print_Titles</vt:lpstr>
      <vt:lpstr>'1855'!Print_Titles</vt:lpstr>
      <vt:lpstr>'1860'!Print_Titles</vt:lpstr>
      <vt:lpstr>'1930'!Print_Titles</vt:lpstr>
      <vt:lpstr>'1995'!Print_Titles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Rehberg-Rawlingson</dc:creator>
  <cp:lastModifiedBy>St. Aubin, Jeff</cp:lastModifiedBy>
  <cp:lastPrinted>2018-03-21T15:18:00Z</cp:lastPrinted>
  <dcterms:created xsi:type="dcterms:W3CDTF">2018-03-16T15:28:26Z</dcterms:created>
  <dcterms:modified xsi:type="dcterms:W3CDTF">2018-03-21T16:31:20Z</dcterms:modified>
</cp:coreProperties>
</file>