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880" yWindow="150" windowWidth="23250" windowHeight="12240" activeTab="4"/>
  </bookViews>
  <sheets>
    <sheet name="Output--&gt;" sheetId="10" r:id="rId1"/>
    <sheet name="Summary Revenues and Volumes" sheetId="9" r:id="rId2"/>
    <sheet name="Union Output Volumes" sheetId="6" r:id="rId3"/>
    <sheet name="Data---&gt;" sheetId="5" r:id="rId4"/>
    <sheet name="Union Output Data" sheetId="11" r:id="rId5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17" i="9" l="1"/>
  <c r="G18" i="9"/>
  <c r="G19" i="9"/>
  <c r="G24" i="9"/>
  <c r="G25" i="9"/>
  <c r="G26" i="9"/>
  <c r="F17" i="9"/>
  <c r="F18" i="9"/>
  <c r="F23" i="9"/>
  <c r="F24" i="9"/>
  <c r="F25" i="9"/>
  <c r="F26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F22" i="6"/>
  <c r="E22" i="9" s="1"/>
  <c r="F27" i="6"/>
  <c r="E27" i="9" s="1"/>
  <c r="F28" i="6"/>
  <c r="E28" i="9" s="1"/>
  <c r="F29" i="6"/>
  <c r="E29" i="9" s="1"/>
  <c r="E27" i="6"/>
  <c r="D27" i="9" s="1"/>
  <c r="E28" i="6"/>
  <c r="D28" i="9" s="1"/>
  <c r="E29" i="6"/>
  <c r="D29" i="9" s="1"/>
  <c r="G29" i="9"/>
  <c r="G28" i="9"/>
  <c r="F27" i="9"/>
  <c r="F26" i="6"/>
  <c r="E26" i="9" s="1"/>
  <c r="F25" i="6"/>
  <c r="E25" i="9" s="1"/>
  <c r="F24" i="6"/>
  <c r="E24" i="9" s="1"/>
  <c r="F23" i="6"/>
  <c r="E23" i="9" s="1"/>
  <c r="G23" i="9"/>
  <c r="G22" i="9"/>
  <c r="F22" i="9"/>
  <c r="E21" i="6"/>
  <c r="D21" i="9" s="1"/>
  <c r="G21" i="9"/>
  <c r="F20" i="6"/>
  <c r="E20" i="9" s="1"/>
  <c r="G20" i="9"/>
  <c r="F19" i="6"/>
  <c r="E19" i="9" s="1"/>
  <c r="F19" i="9"/>
  <c r="F18" i="6"/>
  <c r="E18" i="9" s="1"/>
  <c r="F17" i="6"/>
  <c r="E17" i="9" s="1"/>
  <c r="F16" i="6"/>
  <c r="E16" i="9" s="1"/>
  <c r="G16" i="9"/>
  <c r="F15" i="6"/>
  <c r="E15" i="9" s="1"/>
  <c r="G15" i="9"/>
  <c r="F14" i="6"/>
  <c r="E14" i="9" s="1"/>
  <c r="G14" i="9"/>
  <c r="F14" i="9"/>
  <c r="F13" i="6"/>
  <c r="E13" i="9" s="1"/>
  <c r="E13" i="6"/>
  <c r="D13" i="9" s="1"/>
  <c r="G13" i="9"/>
  <c r="B15" i="6"/>
  <c r="B16" i="6"/>
  <c r="B17" i="6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14" i="6"/>
  <c r="G27" i="9" l="1"/>
  <c r="F16" i="9"/>
  <c r="E26" i="6"/>
  <c r="D26" i="9" s="1"/>
  <c r="F15" i="9"/>
  <c r="E25" i="6"/>
  <c r="D25" i="9" s="1"/>
  <c r="E17" i="6"/>
  <c r="D17" i="9" s="1"/>
  <c r="F13" i="9"/>
  <c r="E19" i="6"/>
  <c r="D19" i="9" s="1"/>
  <c r="E24" i="6"/>
  <c r="D24" i="9" s="1"/>
  <c r="E16" i="6"/>
  <c r="D16" i="9" s="1"/>
  <c r="F29" i="9"/>
  <c r="F21" i="9"/>
  <c r="E20" i="6"/>
  <c r="D20" i="9" s="1"/>
  <c r="F21" i="6"/>
  <c r="E21" i="9" s="1"/>
  <c r="E18" i="6"/>
  <c r="D18" i="9" s="1"/>
  <c r="E23" i="6"/>
  <c r="D23" i="9" s="1"/>
  <c r="E15" i="6"/>
  <c r="D15" i="9" s="1"/>
  <c r="F28" i="9"/>
  <c r="F20" i="9"/>
  <c r="E22" i="6"/>
  <c r="D22" i="9" s="1"/>
  <c r="E14" i="6"/>
  <c r="D14" i="9" s="1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B2" i="9"/>
  <c r="B7" i="9" s="1"/>
  <c r="B2" i="6" l="1"/>
  <c r="C14" i="6" l="1"/>
  <c r="C15" i="6" l="1"/>
  <c r="C16" i="6" l="1"/>
  <c r="C17" i="6" l="1"/>
  <c r="C18" i="6" l="1"/>
  <c r="C19" i="6" l="1"/>
  <c r="C20" i="6" l="1"/>
  <c r="C21" i="6" l="1"/>
  <c r="C22" i="6" l="1"/>
  <c r="C23" i="6" l="1"/>
  <c r="C24" i="6" l="1"/>
  <c r="C25" i="6" l="1"/>
  <c r="C26" i="6" l="1"/>
  <c r="C27" i="6" l="1"/>
  <c r="C28" i="6" l="1"/>
  <c r="C29" i="6" l="1"/>
</calcChain>
</file>

<file path=xl/sharedStrings.xml><?xml version="1.0" encoding="utf-8"?>
<sst xmlns="http://schemas.openxmlformats.org/spreadsheetml/2006/main" count="38" uniqueCount="25">
  <si>
    <t>Company</t>
  </si>
  <si>
    <t>Year</t>
  </si>
  <si>
    <t>Description</t>
  </si>
  <si>
    <t xml:space="preserve">Sources </t>
  </si>
  <si>
    <t>Enbridge Output Bundled Volumes</t>
  </si>
  <si>
    <t>Revenues ($, millions)</t>
  </si>
  <si>
    <t>Summary of Union Output Volumes since 2000</t>
  </si>
  <si>
    <t>Volumes data provided by Union</t>
  </si>
  <si>
    <t>General Service</t>
  </si>
  <si>
    <t>Contract</t>
  </si>
  <si>
    <r>
      <t>Volumes (10</t>
    </r>
    <r>
      <rPr>
        <b/>
        <vertAlign val="superscript"/>
        <sz val="11"/>
        <rFont val="Calibri"/>
        <family val="2"/>
        <scheme val="minor"/>
      </rPr>
      <t>6</t>
    </r>
    <r>
      <rPr>
        <b/>
        <sz val="11"/>
        <rFont val="Calibri"/>
        <family val="2"/>
        <scheme val="minor"/>
      </rPr>
      <t xml:space="preserve"> 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</si>
  <si>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*Includes the effect of the DSM for each rate class</t>
  </si>
  <si>
    <t>Revenues</t>
  </si>
  <si>
    <r>
      <t>Volumes (10</t>
    </r>
    <r>
      <rPr>
        <b/>
        <vertAlign val="superscript"/>
        <sz val="10"/>
        <color theme="1"/>
        <rFont val="Times New Roman"/>
        <family val="1"/>
      </rPr>
      <t>6</t>
    </r>
    <r>
      <rPr>
        <b/>
        <sz val="10"/>
        <color theme="1"/>
        <rFont val="Times New Roman"/>
        <family val="1"/>
      </rPr>
      <t xml:space="preserve"> m</t>
    </r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)</t>
    </r>
  </si>
  <si>
    <t>Operating Revenues:  General service</t>
  </si>
  <si>
    <t>Operating Revenues: Contract</t>
  </si>
  <si>
    <t>Effect of DSM : General service</t>
  </si>
  <si>
    <t>Effect of DSM : Contract service</t>
  </si>
  <si>
    <t>OPREVGS</t>
  </si>
  <si>
    <t>OPREVC</t>
  </si>
  <si>
    <t>GENSER</t>
  </si>
  <si>
    <t xml:space="preserve">CON </t>
  </si>
  <si>
    <t>Union Gas Limited</t>
  </si>
  <si>
    <t>Summary of Union Total Output Volumes and Revenues since 2000</t>
  </si>
  <si>
    <t>Union Output Volumes tab and Union Output data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</si>
</sst>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[&quot;#&quot;]&quot;"/>
    <numFmt numFmtId="165" formatCode="#,##0.0_);\(#,##0.0\)"/>
    <numFmt numFmtId="166" formatCode="&quot;$&quot;#,##0.0_);\(&quot;$&quot;#,##0.0\)"/>
    <numFmt numFmtId="167" formatCode="_-* #,##0.00_-;\-* #,##0.00_-;_-* &quot;-&quot;??_-;_-@_-"/>
    <numFmt numFmtId="168" formatCode="_-* #,##0.0_-;\-* #,##0.0_-;_-* &quot;-&quot;??_-;_-@_-"/>
    <numFmt numFmtId="169" formatCode="_-&quot;$&quot;* #,##0.00_-;\-&quot;$&quot;* #,##0.00_-;_-&quot;$&quot;* &quot;-&quot;??_-;_-@_-"/>
    <numFmt numFmtId="170" formatCode="_([$€-2]* #,##0.00_);_([$€-2]* \(#,##0.00\);_([$€-2]* &quot;-&quot;??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u/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1"/>
      <name val="Calibri"/>
      <family val="2"/>
      <scheme val="minor"/>
    </font>
    <font>
      <sz val="11"/>
      <color indexed="8"/>
      <name val="Cambria"/>
      <family val="2"/>
    </font>
    <font>
      <sz val="11"/>
      <color theme="1"/>
      <name val="Cambri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B4DA"/>
        <bgColor indexed="64"/>
      </patternFill>
    </fill>
    <fill>
      <patternFill patternType="solid">
        <fgColor rgb="FF0059A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7" fillId="0" borderId="0"/>
    <xf numFmtId="0" fontId="9" fillId="0" borderId="0"/>
    <xf numFmtId="0" fontId="16" fillId="0" borderId="0"/>
    <xf numFmtId="0" fontId="9" fillId="0" borderId="0"/>
    <xf numFmtId="0" fontId="4" fillId="0" borderId="0"/>
    <xf numFmtId="167" fontId="7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9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1" fontId="8" fillId="0" borderId="0" xfId="2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/>
    <xf numFmtId="0" fontId="12" fillId="3" borderId="2" xfId="0" applyNumberFormat="1" applyFont="1" applyFill="1" applyBorder="1" applyAlignment="1">
      <alignment horizontal="left"/>
    </xf>
    <xf numFmtId="0" fontId="0" fillId="0" borderId="2" xfId="0" applyBorder="1"/>
    <xf numFmtId="0" fontId="13" fillId="4" borderId="0" xfId="0" applyNumberFormat="1" applyFont="1" applyFill="1" applyBorder="1" applyAlignment="1">
      <alignment horizontal="left"/>
    </xf>
    <xf numFmtId="0" fontId="14" fillId="4" borderId="0" xfId="0" applyNumberFormat="1" applyFont="1" applyFill="1" applyBorder="1" applyAlignment="1">
      <alignment horizontal="left"/>
    </xf>
    <xf numFmtId="0" fontId="10" fillId="2" borderId="1" xfId="0" applyFont="1" applyFill="1" applyBorder="1"/>
    <xf numFmtId="0" fontId="0" fillId="2" borderId="1" xfId="0" applyFill="1" applyBorder="1"/>
    <xf numFmtId="0" fontId="10" fillId="2" borderId="3" xfId="0" applyFont="1" applyFill="1" applyBorder="1"/>
    <xf numFmtId="0" fontId="0" fillId="2" borderId="3" xfId="0" applyFill="1" applyBorder="1"/>
    <xf numFmtId="0" fontId="15" fillId="3" borderId="0" xfId="3" applyNumberFormat="1" applyFont="1" applyFill="1" applyBorder="1" applyAlignment="1">
      <alignment horizontal="left" vertical="center"/>
    </xf>
    <xf numFmtId="0" fontId="15" fillId="3" borderId="0" xfId="3" applyNumberFormat="1" applyFont="1" applyFill="1" applyBorder="1" applyAlignment="1">
      <alignment horizontal="left" vertical="center" wrapText="1"/>
    </xf>
    <xf numFmtId="0" fontId="10" fillId="6" borderId="0" xfId="3" applyNumberFormat="1" applyFont="1" applyFill="1" applyBorder="1" applyAlignment="1">
      <alignment horizontal="left"/>
    </xf>
    <xf numFmtId="0" fontId="10" fillId="6" borderId="0" xfId="3" applyNumberFormat="1" applyFont="1" applyFill="1" applyBorder="1" applyAlignment="1">
      <alignment horizontal="center" vertical="center"/>
    </xf>
    <xf numFmtId="0" fontId="15" fillId="3" borderId="0" xfId="3" applyNumberFormat="1" applyFont="1" applyFill="1" applyBorder="1" applyAlignment="1">
      <alignment horizontal="center" vertical="center" wrapText="1"/>
    </xf>
    <xf numFmtId="0" fontId="15" fillId="3" borderId="0" xfId="3" applyNumberFormat="1" applyFont="1" applyFill="1" applyBorder="1" applyAlignment="1">
      <alignment horizontal="center" vertical="center"/>
    </xf>
    <xf numFmtId="165" fontId="12" fillId="7" borderId="0" xfId="4" applyNumberFormat="1" applyFont="1" applyFill="1" applyBorder="1" applyAlignment="1">
      <alignment horizontal="center" vertical="center" wrapText="1"/>
    </xf>
    <xf numFmtId="0" fontId="15" fillId="3" borderId="0" xfId="3" applyNumberFormat="1" applyFont="1" applyFill="1" applyBorder="1" applyAlignment="1">
      <alignment horizontal="center" vertical="center" wrapText="1"/>
    </xf>
    <xf numFmtId="164" fontId="10" fillId="5" borderId="0" xfId="0" applyNumberFormat="1" applyFont="1" applyFill="1" applyAlignment="1">
      <alignment horizontal="center" vertical="center"/>
    </xf>
    <xf numFmtId="166" fontId="12" fillId="7" borderId="0" xfId="4" applyNumberFormat="1" applyFont="1" applyFill="1" applyBorder="1" applyAlignment="1">
      <alignment horizontal="center" vertical="center" wrapText="1"/>
    </xf>
    <xf numFmtId="0" fontId="15" fillId="3" borderId="0" xfId="3" applyNumberFormat="1" applyFont="1" applyFill="1" applyBorder="1" applyAlignment="1">
      <alignment horizontal="center" vertical="center" wrapText="1"/>
    </xf>
    <xf numFmtId="0" fontId="1" fillId="0" borderId="0" xfId="5" applyFont="1"/>
    <xf numFmtId="0" fontId="1" fillId="0" borderId="4" xfId="5" applyFont="1" applyBorder="1"/>
    <xf numFmtId="0" fontId="1" fillId="0" borderId="0" xfId="5" applyFont="1" applyBorder="1"/>
    <xf numFmtId="0" fontId="2" fillId="0" borderId="4" xfId="5" applyFont="1" applyBorder="1" applyAlignment="1">
      <alignment horizontal="center"/>
    </xf>
    <xf numFmtId="0" fontId="5" fillId="0" borderId="0" xfId="6" applyFont="1" applyFill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8" fillId="0" borderId="4" xfId="6" applyFont="1" applyFill="1" applyBorder="1" applyAlignment="1">
      <alignment horizontal="center"/>
    </xf>
    <xf numFmtId="1" fontId="8" fillId="0" borderId="4" xfId="2" applyNumberFormat="1" applyFont="1" applyFill="1" applyBorder="1" applyAlignment="1" applyProtection="1">
      <alignment horizontal="center"/>
      <protection locked="0"/>
    </xf>
    <xf numFmtId="0" fontId="1" fillId="0" borderId="0" xfId="5" applyFont="1" applyAlignment="1">
      <alignment horizontal="center" vertical="center"/>
    </xf>
    <xf numFmtId="1" fontId="1" fillId="0" borderId="0" xfId="5" applyNumberFormat="1" applyFont="1"/>
    <xf numFmtId="168" fontId="1" fillId="0" borderId="0" xfId="7" applyNumberFormat="1" applyFont="1"/>
    <xf numFmtId="168" fontId="1" fillId="0" borderId="0" xfId="7" applyNumberFormat="1" applyFont="1" applyBorder="1"/>
    <xf numFmtId="168" fontId="1" fillId="0" borderId="4" xfId="7" applyNumberFormat="1" applyFont="1" applyBorder="1"/>
    <xf numFmtId="3" fontId="1" fillId="0" borderId="0" xfId="5" applyNumberFormat="1" applyFont="1"/>
    <xf numFmtId="3" fontId="1" fillId="0" borderId="0" xfId="5" applyNumberFormat="1" applyFont="1" applyBorder="1"/>
    <xf numFmtId="3" fontId="1" fillId="0" borderId="4" xfId="5" applyNumberFormat="1" applyFont="1" applyBorder="1"/>
    <xf numFmtId="168" fontId="1" fillId="0" borderId="0" xfId="5" applyNumberFormat="1" applyFont="1"/>
    <xf numFmtId="0" fontId="1" fillId="0" borderId="5" xfId="5" applyFont="1" applyBorder="1"/>
    <xf numFmtId="0" fontId="15" fillId="3" borderId="0" xfId="3" applyNumberFormat="1" applyFont="1" applyFill="1" applyBorder="1" applyAlignment="1">
      <alignment vertical="center" wrapText="1"/>
    </xf>
    <xf numFmtId="0" fontId="15" fillId="3" borderId="0" xfId="3" applyNumberFormat="1" applyFont="1" applyFill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2" fillId="0" borderId="0" xfId="5" applyFont="1" applyBorder="1" applyAlignment="1">
      <alignment horizontal="center"/>
    </xf>
  </cellXfs>
  <cellStyles count="15">
    <cellStyle name="Comma 2" xfId="7"/>
    <cellStyle name="Comma 3" xfId="8"/>
    <cellStyle name="Currency 2" xfId="9"/>
    <cellStyle name="Euro" xfId="10"/>
    <cellStyle name="Normal" xfId="0" builtinId="0"/>
    <cellStyle name="Normal 10" xfId="4"/>
    <cellStyle name="Normal 103" xfId="3"/>
    <cellStyle name="Normal 2" xfId="11"/>
    <cellStyle name="Normal 3" xfId="1"/>
    <cellStyle name="Normal 3 2" xfId="5"/>
    <cellStyle name="Normal 3 2 2" xfId="6"/>
    <cellStyle name="Normal 4" xfId="14"/>
    <cellStyle name="Normal_Temp" xfId="2"/>
    <cellStyle name="Percent 2" xfId="12"/>
    <cellStyle name="Percent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G29"/>
  <sheetViews>
    <sheetView showGridLines="0" zoomScale="75" zoomScaleNormal="75" workbookViewId="0">
      <selection activeCell="J25" sqref="J25"/>
    </sheetView>
  </sheetViews>
  <sheetFormatPr defaultRowHeight="15" x14ac:dyDescent="0.25"/>
  <cols>
    <col min="2" max="2" width="5.7109375" customWidth="1"/>
    <col min="3" max="3" width="26.7109375" customWidth="1"/>
    <col min="4" max="4" width="14" customWidth="1"/>
    <col min="5" max="6" width="13.7109375" customWidth="1"/>
    <col min="7" max="7" width="17.28515625" customWidth="1"/>
  </cols>
  <sheetData>
    <row r="2" spans="2:7" ht="18.75" x14ac:dyDescent="0.3">
      <c r="B2" s="2" t="str">
        <f ca="1">MID(CELL("filename",A1),FIND("]",CELL("filename",A1))+1,256)</f>
        <v>Summary Revenues and Volumes</v>
      </c>
    </row>
    <row r="4" spans="2:7" x14ac:dyDescent="0.25">
      <c r="B4" s="3" t="s">
        <v>2</v>
      </c>
      <c r="C4" s="3"/>
    </row>
    <row r="5" spans="2:7" x14ac:dyDescent="0.25">
      <c r="B5" s="4" t="s">
        <v>23</v>
      </c>
      <c r="C5" s="4"/>
    </row>
    <row r="7" spans="2:7" ht="15.75" x14ac:dyDescent="0.25">
      <c r="B7" s="5" t="str">
        <f ca="1">B2</f>
        <v>Summary Revenues and Volumes</v>
      </c>
      <c r="C7" s="6"/>
      <c r="D7" s="6"/>
      <c r="E7" s="6"/>
      <c r="F7" s="6"/>
      <c r="G7" s="6"/>
    </row>
    <row r="8" spans="2:7" x14ac:dyDescent="0.25">
      <c r="B8" s="7"/>
      <c r="C8" s="8"/>
    </row>
    <row r="9" spans="2:7" x14ac:dyDescent="0.25">
      <c r="B9" s="9" t="s">
        <v>3</v>
      </c>
      <c r="C9" s="10"/>
      <c r="D9" s="10" t="s">
        <v>24</v>
      </c>
      <c r="E9" s="10"/>
      <c r="F9" s="10"/>
      <c r="G9" s="10"/>
    </row>
    <row r="11" spans="2:7" ht="31.15" customHeight="1" x14ac:dyDescent="0.25">
      <c r="B11" s="11"/>
      <c r="C11" s="11"/>
      <c r="D11" s="45" t="s">
        <v>10</v>
      </c>
      <c r="E11" s="45"/>
      <c r="F11" s="45" t="s">
        <v>5</v>
      </c>
      <c r="G11" s="45"/>
    </row>
    <row r="12" spans="2:7" ht="30" x14ac:dyDescent="0.25">
      <c r="B12" s="11"/>
      <c r="C12" s="16" t="s">
        <v>1</v>
      </c>
      <c r="D12" s="21" t="s">
        <v>8</v>
      </c>
      <c r="E12" s="18" t="s">
        <v>9</v>
      </c>
      <c r="F12" s="18" t="s">
        <v>8</v>
      </c>
      <c r="G12" s="18" t="s">
        <v>9</v>
      </c>
    </row>
    <row r="13" spans="2:7" x14ac:dyDescent="0.25">
      <c r="B13" s="19">
        <v>1</v>
      </c>
      <c r="C13" s="14">
        <v>2000</v>
      </c>
      <c r="D13" s="17">
        <f>'Union Output Volumes'!E13</f>
        <v>5245.6729999999998</v>
      </c>
      <c r="E13" s="17">
        <f>'Union Output Volumes'!F13</f>
        <v>9709.6720000000005</v>
      </c>
      <c r="F13" s="20">
        <f>'Union Output Data'!C5</f>
        <v>513</v>
      </c>
      <c r="G13" s="20">
        <f>'Union Output Data'!D5</f>
        <v>124.34109581724175</v>
      </c>
    </row>
    <row r="14" spans="2:7" x14ac:dyDescent="0.25">
      <c r="B14" s="19">
        <f>B13+1</f>
        <v>2</v>
      </c>
      <c r="C14" s="14">
        <f t="shared" ref="C14:C29" si="0">C13+1</f>
        <v>2001</v>
      </c>
      <c r="D14" s="17">
        <f>'Union Output Volumes'!E14</f>
        <v>4892.7179999999998</v>
      </c>
      <c r="E14" s="17">
        <f>'Union Output Volumes'!F14</f>
        <v>9048.3080000000009</v>
      </c>
      <c r="F14" s="20">
        <f>'Union Output Data'!C6</f>
        <v>483</v>
      </c>
      <c r="G14" s="20">
        <f>'Union Output Data'!D6</f>
        <v>125.55747177169044</v>
      </c>
    </row>
    <row r="15" spans="2:7" x14ac:dyDescent="0.25">
      <c r="B15" s="19">
        <f t="shared" ref="B15:B29" si="1">B14+1</f>
        <v>3</v>
      </c>
      <c r="C15" s="14">
        <f t="shared" si="0"/>
        <v>2002</v>
      </c>
      <c r="D15" s="17">
        <f>'Union Output Volumes'!E15</f>
        <v>5230.2030000000004</v>
      </c>
      <c r="E15" s="17">
        <f>'Union Output Volumes'!F15</f>
        <v>9728.6919999999991</v>
      </c>
      <c r="F15" s="20">
        <f>'Union Output Data'!C7</f>
        <v>523</v>
      </c>
      <c r="G15" s="20">
        <f>'Union Output Data'!D7</f>
        <v>130.25023837873789</v>
      </c>
    </row>
    <row r="16" spans="2:7" x14ac:dyDescent="0.25">
      <c r="B16" s="19">
        <f t="shared" si="1"/>
        <v>4</v>
      </c>
      <c r="C16" s="14">
        <f t="shared" si="0"/>
        <v>2003</v>
      </c>
      <c r="D16" s="17">
        <f>'Union Output Volumes'!E16</f>
        <v>5538.192</v>
      </c>
      <c r="E16" s="17">
        <f>'Union Output Volumes'!F16</f>
        <v>9322.6669999999995</v>
      </c>
      <c r="F16" s="20">
        <f>'Union Output Data'!C8</f>
        <v>551</v>
      </c>
      <c r="G16" s="20">
        <f>'Union Output Data'!D8</f>
        <v>127.32061244</v>
      </c>
    </row>
    <row r="17" spans="2:7" x14ac:dyDescent="0.25">
      <c r="B17" s="19">
        <f t="shared" si="1"/>
        <v>5</v>
      </c>
      <c r="C17" s="14">
        <f t="shared" si="0"/>
        <v>2004</v>
      </c>
      <c r="D17" s="17">
        <f>'Union Output Volumes'!E17</f>
        <v>5269.0249999999996</v>
      </c>
      <c r="E17" s="17">
        <f>'Union Output Volumes'!F17</f>
        <v>9239.5859999999993</v>
      </c>
      <c r="F17" s="20">
        <f>'Union Output Data'!C9</f>
        <v>540</v>
      </c>
      <c r="G17" s="20">
        <f>'Union Output Data'!D9</f>
        <v>120.84529234</v>
      </c>
    </row>
    <row r="18" spans="2:7" x14ac:dyDescent="0.25">
      <c r="B18" s="19">
        <f t="shared" si="1"/>
        <v>6</v>
      </c>
      <c r="C18" s="14">
        <f t="shared" si="0"/>
        <v>2005</v>
      </c>
      <c r="D18" s="17">
        <f>'Union Output Volumes'!E18</f>
        <v>5321.116</v>
      </c>
      <c r="E18" s="17">
        <f>'Union Output Volumes'!F18</f>
        <v>8948.6779999999999</v>
      </c>
      <c r="F18" s="20">
        <f>'Union Output Data'!C10</f>
        <v>528.97209799706388</v>
      </c>
      <c r="G18" s="20">
        <f>'Union Output Data'!D10</f>
        <v>111.52777325000001</v>
      </c>
    </row>
    <row r="19" spans="2:7" x14ac:dyDescent="0.25">
      <c r="B19" s="19">
        <f t="shared" si="1"/>
        <v>7</v>
      </c>
      <c r="C19" s="14">
        <f t="shared" si="0"/>
        <v>2006</v>
      </c>
      <c r="D19" s="17">
        <f>'Union Output Volumes'!E19</f>
        <v>4879.9758421471843</v>
      </c>
      <c r="E19" s="17">
        <f>'Union Output Volumes'!F19</f>
        <v>8421.5052306353609</v>
      </c>
      <c r="F19" s="20">
        <f>'Union Output Data'!C11</f>
        <v>513.5007245073383</v>
      </c>
      <c r="G19" s="20">
        <f>'Union Output Data'!D11</f>
        <v>109.09378276999999</v>
      </c>
    </row>
    <row r="20" spans="2:7" x14ac:dyDescent="0.25">
      <c r="B20" s="19">
        <f t="shared" si="1"/>
        <v>8</v>
      </c>
      <c r="C20" s="14">
        <f t="shared" si="0"/>
        <v>2007</v>
      </c>
      <c r="D20" s="17">
        <f>'Union Output Volumes'!E20</f>
        <v>5281.0431328125469</v>
      </c>
      <c r="E20" s="17">
        <f>'Union Output Volumes'!F20</f>
        <v>8651.4869740779995</v>
      </c>
      <c r="F20" s="20">
        <f>'Union Output Data'!C12</f>
        <v>557.6017339269697</v>
      </c>
      <c r="G20" s="20">
        <f>'Union Output Data'!D12</f>
        <v>128.80690045999998</v>
      </c>
    </row>
    <row r="21" spans="2:7" x14ac:dyDescent="0.25">
      <c r="B21" s="19">
        <f t="shared" si="1"/>
        <v>9</v>
      </c>
      <c r="C21" s="14">
        <f t="shared" si="0"/>
        <v>2008</v>
      </c>
      <c r="D21" s="17">
        <f>'Union Output Volumes'!E21</f>
        <v>5475.8552020378556</v>
      </c>
      <c r="E21" s="17">
        <f>'Union Output Volumes'!F21</f>
        <v>8429.007853088</v>
      </c>
      <c r="F21" s="20">
        <f>'Union Output Data'!C13</f>
        <v>572.87823596306919</v>
      </c>
      <c r="G21" s="20">
        <f>'Union Output Data'!D13</f>
        <v>127.39421759</v>
      </c>
    </row>
    <row r="22" spans="2:7" x14ac:dyDescent="0.25">
      <c r="B22" s="19">
        <f t="shared" si="1"/>
        <v>10</v>
      </c>
      <c r="C22" s="14">
        <f t="shared" si="0"/>
        <v>2009</v>
      </c>
      <c r="D22" s="17">
        <f>'Union Output Volumes'!E22</f>
        <v>5323.1573699037408</v>
      </c>
      <c r="E22" s="17">
        <f>'Union Output Volumes'!F22</f>
        <v>7619.1149356468741</v>
      </c>
      <c r="F22" s="20">
        <f>'Union Output Data'!C14</f>
        <v>572.56692875811439</v>
      </c>
      <c r="G22" s="20">
        <f>'Union Output Data'!D14</f>
        <v>122.64441452999998</v>
      </c>
    </row>
    <row r="23" spans="2:7" x14ac:dyDescent="0.25">
      <c r="B23" s="19">
        <f t="shared" si="1"/>
        <v>11</v>
      </c>
      <c r="C23" s="14">
        <f t="shared" si="0"/>
        <v>2010</v>
      </c>
      <c r="D23" s="17">
        <f>'Union Output Volumes'!E23</f>
        <v>4991.6538177052771</v>
      </c>
      <c r="E23" s="17">
        <f>'Union Output Volumes'!F23</f>
        <v>8435.355759991</v>
      </c>
      <c r="F23" s="20">
        <f>'Union Output Data'!C15</f>
        <v>562.45192594278001</v>
      </c>
      <c r="G23" s="20">
        <f>'Union Output Data'!D15</f>
        <v>121.30560217</v>
      </c>
    </row>
    <row r="24" spans="2:7" x14ac:dyDescent="0.25">
      <c r="B24" s="19">
        <f t="shared" si="1"/>
        <v>12</v>
      </c>
      <c r="C24" s="14">
        <f t="shared" si="0"/>
        <v>2011</v>
      </c>
      <c r="D24" s="17">
        <f>'Union Output Volumes'!E24</f>
        <v>5325.4029591108547</v>
      </c>
      <c r="E24" s="17">
        <f>'Union Output Volumes'!F24</f>
        <v>8975.4893948751087</v>
      </c>
      <c r="F24" s="20">
        <f>'Union Output Data'!C16</f>
        <v>575.9630931860479</v>
      </c>
      <c r="G24" s="20">
        <f>'Union Output Data'!D16</f>
        <v>122.19949</v>
      </c>
    </row>
    <row r="25" spans="2:7" x14ac:dyDescent="0.25">
      <c r="B25" s="19">
        <f t="shared" si="1"/>
        <v>13</v>
      </c>
      <c r="C25" s="14">
        <f t="shared" si="0"/>
        <v>2012</v>
      </c>
      <c r="D25" s="17">
        <f>'Union Output Volumes'!E25</f>
        <v>4788.7756136500002</v>
      </c>
      <c r="E25" s="17">
        <f>'Union Output Volumes'!F25</f>
        <v>9249.276168299999</v>
      </c>
      <c r="F25" s="20">
        <f>'Union Output Data'!C17</f>
        <v>565.64987717000008</v>
      </c>
      <c r="G25" s="20">
        <f>'Union Output Data'!D17</f>
        <v>119.77679414999899</v>
      </c>
    </row>
    <row r="26" spans="2:7" x14ac:dyDescent="0.25">
      <c r="B26" s="19">
        <f t="shared" si="1"/>
        <v>14</v>
      </c>
      <c r="C26" s="14">
        <f t="shared" si="0"/>
        <v>2013</v>
      </c>
      <c r="D26" s="17">
        <f>'Union Output Volumes'!E26</f>
        <v>5572.8313814539997</v>
      </c>
      <c r="E26" s="17">
        <f>'Union Output Volumes'!F26</f>
        <v>9152.4119300457987</v>
      </c>
      <c r="F26" s="20">
        <f>'Union Output Data'!C18</f>
        <v>629.64230147000001</v>
      </c>
      <c r="G26" s="20">
        <f>'Union Output Data'!D18</f>
        <v>127.92768877257299</v>
      </c>
    </row>
    <row r="27" spans="2:7" x14ac:dyDescent="0.25">
      <c r="B27" s="19">
        <f t="shared" si="1"/>
        <v>15</v>
      </c>
      <c r="C27" s="14">
        <f t="shared" si="0"/>
        <v>2014</v>
      </c>
      <c r="D27" s="17">
        <f>'Union Output Volumes'!E27</f>
        <v>6072.6877157924991</v>
      </c>
      <c r="E27" s="17">
        <f>'Union Output Volumes'!F27</f>
        <v>8806.2207321689002</v>
      </c>
      <c r="F27" s="20">
        <f>'Union Output Data'!C19</f>
        <v>655.35610306000001</v>
      </c>
      <c r="G27" s="20">
        <f>'Union Output Data'!D19</f>
        <v>130.296755705028</v>
      </c>
    </row>
    <row r="28" spans="2:7" x14ac:dyDescent="0.25">
      <c r="B28" s="19">
        <f t="shared" si="1"/>
        <v>16</v>
      </c>
      <c r="C28" s="14">
        <f>C27+1</f>
        <v>2015</v>
      </c>
      <c r="D28" s="17">
        <f>'Union Output Volumes'!E28</f>
        <v>5585.6188635496001</v>
      </c>
      <c r="E28" s="17">
        <f>'Union Output Volumes'!F28</f>
        <v>8401.8568194093987</v>
      </c>
      <c r="F28" s="20">
        <f>'Union Output Data'!C20</f>
        <v>650.00885269000003</v>
      </c>
      <c r="G28" s="20">
        <f>'Union Output Data'!D20</f>
        <v>130.42807105</v>
      </c>
    </row>
    <row r="29" spans="2:7" x14ac:dyDescent="0.25">
      <c r="B29" s="19">
        <f t="shared" si="1"/>
        <v>17</v>
      </c>
      <c r="C29" s="14">
        <f t="shared" si="0"/>
        <v>2016</v>
      </c>
      <c r="D29" s="17">
        <f>'Union Output Volumes'!E29</f>
        <v>5228.0267220270007</v>
      </c>
      <c r="E29" s="17">
        <f>'Union Output Volumes'!F29</f>
        <v>8237.3931001000001</v>
      </c>
      <c r="F29" s="20">
        <f>'Union Output Data'!C21</f>
        <v>656.80069313000013</v>
      </c>
      <c r="G29" s="20">
        <f>'Union Output Data'!D21</f>
        <v>134.33990750016</v>
      </c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30"/>
  <sheetViews>
    <sheetView showGridLines="0" zoomScale="75" zoomScaleNormal="75" workbookViewId="0">
      <selection activeCell="F3" sqref="F3"/>
    </sheetView>
  </sheetViews>
  <sheetFormatPr defaultRowHeight="15" x14ac:dyDescent="0.25"/>
  <cols>
    <col min="2" max="2" width="5.7109375" customWidth="1"/>
    <col min="3" max="3" width="26.7109375" customWidth="1"/>
    <col min="4" max="4" width="1.28515625" customWidth="1"/>
    <col min="5" max="5" width="16" customWidth="1"/>
    <col min="6" max="6" width="13.7109375" customWidth="1"/>
  </cols>
  <sheetData>
    <row r="2" spans="2:6" ht="18.75" x14ac:dyDescent="0.3">
      <c r="B2" s="2" t="str">
        <f ca="1">MID(CELL("filename",A1),FIND("]",CELL("filename",A1))+1,256)</f>
        <v>Union Output Volumes</v>
      </c>
    </row>
    <row r="4" spans="2:6" x14ac:dyDescent="0.25">
      <c r="B4" s="3" t="s">
        <v>2</v>
      </c>
      <c r="C4" s="3"/>
    </row>
    <row r="5" spans="2:6" x14ac:dyDescent="0.25">
      <c r="B5" s="4" t="s">
        <v>6</v>
      </c>
      <c r="C5" s="4"/>
    </row>
    <row r="7" spans="2:6" ht="15.75" x14ac:dyDescent="0.25">
      <c r="B7" s="5" t="s">
        <v>4</v>
      </c>
      <c r="C7" s="6"/>
      <c r="D7" s="6"/>
      <c r="E7" s="6"/>
      <c r="F7" s="6"/>
    </row>
    <row r="8" spans="2:6" x14ac:dyDescent="0.25">
      <c r="B8" s="7"/>
      <c r="C8" s="8"/>
    </row>
    <row r="9" spans="2:6" x14ac:dyDescent="0.25">
      <c r="B9" s="9" t="s">
        <v>3</v>
      </c>
      <c r="C9" s="10"/>
      <c r="D9" s="10" t="s">
        <v>7</v>
      </c>
      <c r="E9" s="10"/>
      <c r="F9" s="10"/>
    </row>
    <row r="11" spans="2:6" ht="15" customHeight="1" x14ac:dyDescent="0.25">
      <c r="B11" s="11"/>
      <c r="C11" s="11"/>
      <c r="D11" s="11"/>
      <c r="E11" s="46" t="s">
        <v>10</v>
      </c>
      <c r="F11" s="46"/>
    </row>
    <row r="12" spans="2:6" x14ac:dyDescent="0.25">
      <c r="B12" s="11"/>
      <c r="C12" s="16" t="s">
        <v>1</v>
      </c>
      <c r="D12" s="11"/>
      <c r="E12" s="12" t="s">
        <v>8</v>
      </c>
      <c r="F12" s="15" t="s">
        <v>9</v>
      </c>
    </row>
    <row r="13" spans="2:6" x14ac:dyDescent="0.25">
      <c r="B13" s="19">
        <v>1</v>
      </c>
      <c r="C13" s="14">
        <v>2000</v>
      </c>
      <c r="D13" s="13"/>
      <c r="E13" s="17">
        <f>'Union Output Data'!F5+'Union Output Data'!I5</f>
        <v>5245.6729999999998</v>
      </c>
      <c r="F13" s="17">
        <f>'Union Output Data'!G5+'Union Output Data'!J5</f>
        <v>9709.6720000000005</v>
      </c>
    </row>
    <row r="14" spans="2:6" x14ac:dyDescent="0.25">
      <c r="B14" s="19">
        <f>B13+1</f>
        <v>2</v>
      </c>
      <c r="C14" s="14">
        <f t="shared" ref="C14:C29" si="0">C13+1</f>
        <v>2001</v>
      </c>
      <c r="D14" s="13"/>
      <c r="E14" s="17">
        <f>'Union Output Data'!F6+'Union Output Data'!I6</f>
        <v>4892.7179999999998</v>
      </c>
      <c r="F14" s="17">
        <f>'Union Output Data'!G6+'Union Output Data'!J6</f>
        <v>9048.3080000000009</v>
      </c>
    </row>
    <row r="15" spans="2:6" x14ac:dyDescent="0.25">
      <c r="B15" s="19">
        <f t="shared" ref="B15:B29" si="1">B14+1</f>
        <v>3</v>
      </c>
      <c r="C15" s="14">
        <f t="shared" si="0"/>
        <v>2002</v>
      </c>
      <c r="D15" s="13"/>
      <c r="E15" s="17">
        <f>'Union Output Data'!F7+'Union Output Data'!I7</f>
        <v>5230.2030000000004</v>
      </c>
      <c r="F15" s="17">
        <f>'Union Output Data'!G7+'Union Output Data'!J7</f>
        <v>9728.6919999999991</v>
      </c>
    </row>
    <row r="16" spans="2:6" x14ac:dyDescent="0.25">
      <c r="B16" s="19">
        <f t="shared" si="1"/>
        <v>4</v>
      </c>
      <c r="C16" s="14">
        <f t="shared" si="0"/>
        <v>2003</v>
      </c>
      <c r="D16" s="13"/>
      <c r="E16" s="17">
        <f>'Union Output Data'!F8+'Union Output Data'!I8</f>
        <v>5538.192</v>
      </c>
      <c r="F16" s="17">
        <f>'Union Output Data'!G8+'Union Output Data'!J8</f>
        <v>9322.6669999999995</v>
      </c>
    </row>
    <row r="17" spans="2:6" x14ac:dyDescent="0.25">
      <c r="B17" s="19">
        <f t="shared" si="1"/>
        <v>5</v>
      </c>
      <c r="C17" s="14">
        <f t="shared" si="0"/>
        <v>2004</v>
      </c>
      <c r="D17" s="13"/>
      <c r="E17" s="17">
        <f>'Union Output Data'!F9+'Union Output Data'!I9</f>
        <v>5269.0249999999996</v>
      </c>
      <c r="F17" s="17">
        <f>'Union Output Data'!G9+'Union Output Data'!J9</f>
        <v>9239.5859999999993</v>
      </c>
    </row>
    <row r="18" spans="2:6" x14ac:dyDescent="0.25">
      <c r="B18" s="19">
        <f t="shared" si="1"/>
        <v>6</v>
      </c>
      <c r="C18" s="14">
        <f t="shared" si="0"/>
        <v>2005</v>
      </c>
      <c r="D18" s="13"/>
      <c r="E18" s="17">
        <f>'Union Output Data'!F10+'Union Output Data'!I10</f>
        <v>5321.116</v>
      </c>
      <c r="F18" s="17">
        <f>'Union Output Data'!G10+'Union Output Data'!J10</f>
        <v>8948.6779999999999</v>
      </c>
    </row>
    <row r="19" spans="2:6" x14ac:dyDescent="0.25">
      <c r="B19" s="19">
        <f t="shared" si="1"/>
        <v>7</v>
      </c>
      <c r="C19" s="14">
        <f t="shared" si="0"/>
        <v>2006</v>
      </c>
      <c r="D19" s="13"/>
      <c r="E19" s="17">
        <f>'Union Output Data'!F11+'Union Output Data'!I11</f>
        <v>4879.9758421471843</v>
      </c>
      <c r="F19" s="17">
        <f>'Union Output Data'!G11+'Union Output Data'!J11</f>
        <v>8421.5052306353609</v>
      </c>
    </row>
    <row r="20" spans="2:6" x14ac:dyDescent="0.25">
      <c r="B20" s="19">
        <f t="shared" si="1"/>
        <v>8</v>
      </c>
      <c r="C20" s="14">
        <f t="shared" si="0"/>
        <v>2007</v>
      </c>
      <c r="D20" s="13"/>
      <c r="E20" s="17">
        <f>'Union Output Data'!F12+'Union Output Data'!I12</f>
        <v>5281.0431328125469</v>
      </c>
      <c r="F20" s="17">
        <f>'Union Output Data'!G12+'Union Output Data'!J12</f>
        <v>8651.4869740779995</v>
      </c>
    </row>
    <row r="21" spans="2:6" x14ac:dyDescent="0.25">
      <c r="B21" s="19">
        <f t="shared" si="1"/>
        <v>9</v>
      </c>
      <c r="C21" s="14">
        <f t="shared" si="0"/>
        <v>2008</v>
      </c>
      <c r="D21" s="13"/>
      <c r="E21" s="17">
        <f>'Union Output Data'!F13+'Union Output Data'!I13</f>
        <v>5475.8552020378556</v>
      </c>
      <c r="F21" s="17">
        <f>'Union Output Data'!G13+'Union Output Data'!J13</f>
        <v>8429.007853088</v>
      </c>
    </row>
    <row r="22" spans="2:6" x14ac:dyDescent="0.25">
      <c r="B22" s="19">
        <f t="shared" si="1"/>
        <v>10</v>
      </c>
      <c r="C22" s="14">
        <f t="shared" si="0"/>
        <v>2009</v>
      </c>
      <c r="D22" s="13"/>
      <c r="E22" s="17">
        <f>'Union Output Data'!F14+'Union Output Data'!I14</f>
        <v>5323.1573699037408</v>
      </c>
      <c r="F22" s="17">
        <f>'Union Output Data'!G14+'Union Output Data'!J14</f>
        <v>7619.1149356468741</v>
      </c>
    </row>
    <row r="23" spans="2:6" x14ac:dyDescent="0.25">
      <c r="B23" s="19">
        <f t="shared" si="1"/>
        <v>11</v>
      </c>
      <c r="C23" s="14">
        <f t="shared" si="0"/>
        <v>2010</v>
      </c>
      <c r="D23" s="13"/>
      <c r="E23" s="17">
        <f>'Union Output Data'!F15+'Union Output Data'!I15</f>
        <v>4991.6538177052771</v>
      </c>
      <c r="F23" s="17">
        <f>'Union Output Data'!G15+'Union Output Data'!J15</f>
        <v>8435.355759991</v>
      </c>
    </row>
    <row r="24" spans="2:6" x14ac:dyDescent="0.25">
      <c r="B24" s="19">
        <f t="shared" si="1"/>
        <v>12</v>
      </c>
      <c r="C24" s="14">
        <f t="shared" si="0"/>
        <v>2011</v>
      </c>
      <c r="D24" s="13"/>
      <c r="E24" s="17">
        <f>'Union Output Data'!F16+'Union Output Data'!I16</f>
        <v>5325.4029591108547</v>
      </c>
      <c r="F24" s="17">
        <f>'Union Output Data'!G16+'Union Output Data'!J16</f>
        <v>8975.4893948751087</v>
      </c>
    </row>
    <row r="25" spans="2:6" x14ac:dyDescent="0.25">
      <c r="B25" s="19">
        <f t="shared" si="1"/>
        <v>13</v>
      </c>
      <c r="C25" s="14">
        <f t="shared" si="0"/>
        <v>2012</v>
      </c>
      <c r="D25" s="13"/>
      <c r="E25" s="17">
        <f>'Union Output Data'!F17+'Union Output Data'!I17</f>
        <v>4788.7756136500002</v>
      </c>
      <c r="F25" s="17">
        <f>'Union Output Data'!G17+'Union Output Data'!J17</f>
        <v>9249.276168299999</v>
      </c>
    </row>
    <row r="26" spans="2:6" x14ac:dyDescent="0.25">
      <c r="B26" s="19">
        <f t="shared" si="1"/>
        <v>14</v>
      </c>
      <c r="C26" s="14">
        <f t="shared" si="0"/>
        <v>2013</v>
      </c>
      <c r="D26" s="13"/>
      <c r="E26" s="17">
        <f>'Union Output Data'!F18+'Union Output Data'!I18</f>
        <v>5572.8313814539997</v>
      </c>
      <c r="F26" s="17">
        <f>'Union Output Data'!G18+'Union Output Data'!J18</f>
        <v>9152.4119300457987</v>
      </c>
    </row>
    <row r="27" spans="2:6" x14ac:dyDescent="0.25">
      <c r="B27" s="19">
        <f t="shared" si="1"/>
        <v>15</v>
      </c>
      <c r="C27" s="14">
        <f t="shared" si="0"/>
        <v>2014</v>
      </c>
      <c r="D27" s="13"/>
      <c r="E27" s="17">
        <f>'Union Output Data'!F19+'Union Output Data'!I19</f>
        <v>6072.6877157924991</v>
      </c>
      <c r="F27" s="17">
        <f>'Union Output Data'!G19+'Union Output Data'!J19</f>
        <v>8806.2207321689002</v>
      </c>
    </row>
    <row r="28" spans="2:6" x14ac:dyDescent="0.25">
      <c r="B28" s="19">
        <f t="shared" si="1"/>
        <v>16</v>
      </c>
      <c r="C28" s="14">
        <f>C27+1</f>
        <v>2015</v>
      </c>
      <c r="D28" s="13"/>
      <c r="E28" s="17">
        <f>'Union Output Data'!F20+'Union Output Data'!I20</f>
        <v>5585.6188635496001</v>
      </c>
      <c r="F28" s="17">
        <f>'Union Output Data'!G20+'Union Output Data'!J20</f>
        <v>8401.8568194093987</v>
      </c>
    </row>
    <row r="29" spans="2:6" x14ac:dyDescent="0.25">
      <c r="B29" s="19">
        <f t="shared" si="1"/>
        <v>17</v>
      </c>
      <c r="C29" s="14">
        <f t="shared" si="0"/>
        <v>2016</v>
      </c>
      <c r="D29" s="13"/>
      <c r="E29" s="17">
        <f>'Union Output Data'!F21+'Union Output Data'!I21</f>
        <v>5228.0267220270007</v>
      </c>
      <c r="F29" s="17">
        <f>'Union Output Data'!G21+'Union Output Data'!J21</f>
        <v>8237.3931001000001</v>
      </c>
    </row>
    <row r="30" spans="2:6" x14ac:dyDescent="0.25">
      <c r="B30" t="s">
        <v>11</v>
      </c>
    </row>
  </sheetData>
  <mergeCells count="1">
    <mergeCell ref="E11:F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"/>
  <sheetViews>
    <sheetView workbookViewId="0">
      <selection activeCell="H31" sqref="H3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6"/>
  <sheetViews>
    <sheetView tabSelected="1" zoomScale="80" zoomScaleNormal="80" workbookViewId="0">
      <selection activeCell="H54" sqref="H54"/>
    </sheetView>
  </sheetViews>
  <sheetFormatPr defaultColWidth="9.140625" defaultRowHeight="12.75" x14ac:dyDescent="0.2"/>
  <cols>
    <col min="1" max="1" width="24.85546875" style="22" customWidth="1"/>
    <col min="2" max="2" width="10" style="22" bestFit="1" customWidth="1"/>
    <col min="3" max="4" width="10.5703125" style="22" customWidth="1"/>
    <col min="5" max="5" width="9" style="22" customWidth="1"/>
    <col min="6" max="6" width="9.140625" style="44"/>
    <col min="7" max="7" width="9.140625" style="22"/>
    <col min="8" max="8" width="9.140625" style="23"/>
    <col min="9" max="9" width="9.140625" style="24"/>
    <col min="10" max="16384" width="9.140625" style="22"/>
  </cols>
  <sheetData>
    <row r="1" spans="1:11" x14ac:dyDescent="0.2">
      <c r="E1" s="23"/>
      <c r="F1" s="24"/>
    </row>
    <row r="2" spans="1:11" ht="15.75" x14ac:dyDescent="0.2">
      <c r="B2" s="47" t="s">
        <v>12</v>
      </c>
      <c r="C2" s="47"/>
      <c r="D2" s="47"/>
      <c r="E2" s="25"/>
      <c r="F2" s="48" t="s">
        <v>13</v>
      </c>
      <c r="G2" s="48"/>
      <c r="H2" s="25"/>
    </row>
    <row r="3" spans="1:11" ht="51" x14ac:dyDescent="0.2">
      <c r="C3" s="26" t="s">
        <v>14</v>
      </c>
      <c r="D3" s="26" t="s">
        <v>15</v>
      </c>
      <c r="E3" s="27"/>
      <c r="F3" s="28" t="s">
        <v>8</v>
      </c>
      <c r="G3" s="28" t="s">
        <v>9</v>
      </c>
      <c r="H3" s="29"/>
      <c r="I3" s="30" t="s">
        <v>16</v>
      </c>
      <c r="J3" s="30" t="s">
        <v>17</v>
      </c>
    </row>
    <row r="4" spans="1:11" x14ac:dyDescent="0.2">
      <c r="A4" s="31" t="s">
        <v>0</v>
      </c>
      <c r="B4" s="31" t="s">
        <v>1</v>
      </c>
      <c r="C4" s="32" t="s">
        <v>18</v>
      </c>
      <c r="D4" s="32" t="s">
        <v>19</v>
      </c>
      <c r="E4" s="33"/>
      <c r="F4" s="1" t="s">
        <v>20</v>
      </c>
      <c r="G4" s="1" t="s">
        <v>21</v>
      </c>
      <c r="H4" s="34"/>
      <c r="I4" s="1" t="s">
        <v>20</v>
      </c>
      <c r="J4" s="1" t="s">
        <v>21</v>
      </c>
    </row>
    <row r="5" spans="1:11" x14ac:dyDescent="0.2">
      <c r="A5" s="35" t="s">
        <v>22</v>
      </c>
      <c r="B5" s="36">
        <v>2000</v>
      </c>
      <c r="C5" s="37">
        <v>513</v>
      </c>
      <c r="D5" s="37">
        <v>124.34109581724175</v>
      </c>
      <c r="E5" s="39">
        <v>759.32609581724171</v>
      </c>
      <c r="F5" s="40">
        <v>5229</v>
      </c>
      <c r="G5" s="41">
        <v>9694</v>
      </c>
      <c r="H5" s="42">
        <v>14923</v>
      </c>
      <c r="I5" s="37">
        <v>16.672999999999998</v>
      </c>
      <c r="J5" s="37">
        <v>15.672000000000001</v>
      </c>
      <c r="K5" s="43">
        <v>32.344999999999999</v>
      </c>
    </row>
    <row r="6" spans="1:11" x14ac:dyDescent="0.2">
      <c r="A6" s="35"/>
      <c r="B6" s="36">
        <v>2001</v>
      </c>
      <c r="C6" s="37">
        <v>483</v>
      </c>
      <c r="D6" s="37">
        <v>125.55747177169044</v>
      </c>
      <c r="E6" s="39">
        <v>725.11647177169039</v>
      </c>
      <c r="F6" s="40">
        <v>4871</v>
      </c>
      <c r="G6" s="41">
        <v>9022</v>
      </c>
      <c r="H6" s="42">
        <v>13893</v>
      </c>
      <c r="I6" s="37">
        <v>21.718000000000004</v>
      </c>
      <c r="J6" s="37">
        <v>26.308</v>
      </c>
      <c r="K6" s="43">
        <v>48.026000000000003</v>
      </c>
    </row>
    <row r="7" spans="1:11" x14ac:dyDescent="0.2">
      <c r="B7" s="36">
        <v>2002</v>
      </c>
      <c r="C7" s="37">
        <v>523</v>
      </c>
      <c r="D7" s="37">
        <v>130.25023837873789</v>
      </c>
      <c r="E7" s="39">
        <v>779.31623837873792</v>
      </c>
      <c r="F7" s="40">
        <v>5205</v>
      </c>
      <c r="G7" s="41">
        <v>9711</v>
      </c>
      <c r="H7" s="42">
        <v>14916</v>
      </c>
      <c r="I7" s="37">
        <v>25.203000000000003</v>
      </c>
      <c r="J7" s="37">
        <v>17.692</v>
      </c>
      <c r="K7" s="43">
        <v>42.895000000000003</v>
      </c>
    </row>
    <row r="8" spans="1:11" x14ac:dyDescent="0.2">
      <c r="B8" s="36">
        <v>2003</v>
      </c>
      <c r="C8" s="37">
        <v>551</v>
      </c>
      <c r="D8" s="37">
        <v>127.32061244</v>
      </c>
      <c r="E8" s="39">
        <v>800.21306844000003</v>
      </c>
      <c r="F8" s="40">
        <v>5515</v>
      </c>
      <c r="G8" s="41">
        <v>9307</v>
      </c>
      <c r="H8" s="42">
        <v>14822</v>
      </c>
      <c r="I8" s="37">
        <v>23.192</v>
      </c>
      <c r="J8" s="37">
        <v>15.667</v>
      </c>
      <c r="K8" s="43">
        <v>38.859000000000002</v>
      </c>
    </row>
    <row r="9" spans="1:11" x14ac:dyDescent="0.2">
      <c r="B9" s="36">
        <v>2004</v>
      </c>
      <c r="C9" s="37">
        <v>540</v>
      </c>
      <c r="D9" s="37">
        <v>120.84529234</v>
      </c>
      <c r="E9" s="39">
        <v>783.83173234000003</v>
      </c>
      <c r="F9" s="40">
        <v>5248</v>
      </c>
      <c r="G9" s="41">
        <v>9205</v>
      </c>
      <c r="H9" s="42">
        <v>14453</v>
      </c>
      <c r="I9" s="37">
        <v>21.024999999999999</v>
      </c>
      <c r="J9" s="37">
        <v>34.585999999999999</v>
      </c>
      <c r="K9" s="43">
        <v>55.610999999999997</v>
      </c>
    </row>
    <row r="10" spans="1:11" x14ac:dyDescent="0.2">
      <c r="B10" s="36">
        <v>2005</v>
      </c>
      <c r="C10" s="37">
        <v>528.97209799706388</v>
      </c>
      <c r="D10" s="37">
        <v>111.52777325000001</v>
      </c>
      <c r="E10" s="39">
        <v>763.01815924706386</v>
      </c>
      <c r="F10" s="40">
        <v>5299</v>
      </c>
      <c r="G10" s="41">
        <v>8906</v>
      </c>
      <c r="H10" s="42">
        <v>14205</v>
      </c>
      <c r="I10" s="37">
        <v>22.116</v>
      </c>
      <c r="J10" s="37">
        <v>42.677999999999997</v>
      </c>
      <c r="K10" s="43">
        <v>64.793999999999997</v>
      </c>
    </row>
    <row r="11" spans="1:11" x14ac:dyDescent="0.2">
      <c r="B11" s="36">
        <v>2006</v>
      </c>
      <c r="C11" s="37">
        <v>513.5007245073383</v>
      </c>
      <c r="D11" s="37">
        <v>109.09378276999999</v>
      </c>
      <c r="E11" s="39">
        <v>744.24350727733827</v>
      </c>
      <c r="F11" s="40">
        <v>4840.2256263121844</v>
      </c>
      <c r="G11" s="41">
        <v>8371.2554464703608</v>
      </c>
      <c r="H11" s="42">
        <v>13211.481072782546</v>
      </c>
      <c r="I11" s="37">
        <v>39.750215835000027</v>
      </c>
      <c r="J11" s="37">
        <v>50.249784164999973</v>
      </c>
      <c r="K11" s="43">
        <v>90</v>
      </c>
    </row>
    <row r="12" spans="1:11" x14ac:dyDescent="0.2">
      <c r="B12" s="36">
        <v>2007</v>
      </c>
      <c r="C12" s="37">
        <v>557.6017339269697</v>
      </c>
      <c r="D12" s="37">
        <v>128.80690045999998</v>
      </c>
      <c r="E12" s="39">
        <v>812.67963438696961</v>
      </c>
      <c r="F12" s="40">
        <v>5257.2551328125473</v>
      </c>
      <c r="G12" s="41">
        <v>8619.274974078</v>
      </c>
      <c r="H12" s="42">
        <v>13876.530106890546</v>
      </c>
      <c r="I12" s="37">
        <v>23.788</v>
      </c>
      <c r="J12" s="37">
        <v>32.212000000000003</v>
      </c>
      <c r="K12" s="43">
        <v>56</v>
      </c>
    </row>
    <row r="13" spans="1:11" x14ac:dyDescent="0.2">
      <c r="B13" s="36">
        <v>2008</v>
      </c>
      <c r="C13" s="37">
        <v>572.87823596306919</v>
      </c>
      <c r="D13" s="37">
        <v>127.39421759</v>
      </c>
      <c r="E13" s="39">
        <v>865.35945355306922</v>
      </c>
      <c r="F13" s="40">
        <v>5453.5482020378558</v>
      </c>
      <c r="G13" s="41">
        <v>8389.3148530880007</v>
      </c>
      <c r="H13" s="42">
        <v>13842.863055125857</v>
      </c>
      <c r="I13" s="37">
        <v>22.306999999999999</v>
      </c>
      <c r="J13" s="37">
        <v>39.692999999999998</v>
      </c>
      <c r="K13" s="43">
        <v>62</v>
      </c>
    </row>
    <row r="14" spans="1:11" x14ac:dyDescent="0.2">
      <c r="B14" s="36">
        <v>2009</v>
      </c>
      <c r="C14" s="37">
        <v>572.56692875811439</v>
      </c>
      <c r="D14" s="37">
        <v>122.64441452999998</v>
      </c>
      <c r="E14" s="39">
        <v>872.53634328811427</v>
      </c>
      <c r="F14" s="40">
        <v>5289.9640444906145</v>
      </c>
      <c r="G14" s="41">
        <v>7559.3082610600004</v>
      </c>
      <c r="H14" s="42">
        <v>12849.272305550614</v>
      </c>
      <c r="I14" s="37">
        <v>33.193325413126054</v>
      </c>
      <c r="J14" s="37">
        <v>59.806674586873946</v>
      </c>
      <c r="K14" s="43">
        <v>93</v>
      </c>
    </row>
    <row r="15" spans="1:11" x14ac:dyDescent="0.2">
      <c r="B15" s="36">
        <v>2010</v>
      </c>
      <c r="C15" s="37">
        <v>562.45192594278001</v>
      </c>
      <c r="D15" s="37">
        <v>121.30560217</v>
      </c>
      <c r="E15" s="39">
        <v>867.08852811278007</v>
      </c>
      <c r="F15" s="40">
        <v>4969.0941407052769</v>
      </c>
      <c r="G15" s="41">
        <v>8344.9154369909993</v>
      </c>
      <c r="H15" s="42">
        <v>13314.009577696277</v>
      </c>
      <c r="I15" s="37">
        <v>22.559677000000001</v>
      </c>
      <c r="J15" s="37">
        <v>90.440323000000006</v>
      </c>
      <c r="K15" s="43">
        <v>113</v>
      </c>
    </row>
    <row r="16" spans="1:11" x14ac:dyDescent="0.2">
      <c r="B16" s="36">
        <v>2011</v>
      </c>
      <c r="C16" s="37">
        <v>575.9630931860479</v>
      </c>
      <c r="D16" s="37">
        <v>122.19949</v>
      </c>
      <c r="E16" s="39">
        <v>891.76758318604789</v>
      </c>
      <c r="F16" s="40">
        <v>5300.1260193299686</v>
      </c>
      <c r="G16" s="41">
        <v>8837.0000236450014</v>
      </c>
      <c r="H16" s="42">
        <v>14137.126042974971</v>
      </c>
      <c r="I16" s="37">
        <v>25.27693978088578</v>
      </c>
      <c r="J16" s="37">
        <v>138.48937123010754</v>
      </c>
      <c r="K16" s="43">
        <v>163.76631101099332</v>
      </c>
    </row>
    <row r="17" spans="2:11" x14ac:dyDescent="0.2">
      <c r="B17" s="36">
        <v>2012</v>
      </c>
      <c r="C17" s="37">
        <v>565.64987717000008</v>
      </c>
      <c r="D17" s="37">
        <v>119.77679414999899</v>
      </c>
      <c r="E17" s="39">
        <v>895.61467131999905</v>
      </c>
      <c r="F17" s="40">
        <v>4765.47561365</v>
      </c>
      <c r="G17" s="41">
        <v>9135.276168299999</v>
      </c>
      <c r="H17" s="42">
        <v>13900.751781949999</v>
      </c>
      <c r="I17" s="37">
        <v>23.3</v>
      </c>
      <c r="J17" s="37">
        <v>114</v>
      </c>
      <c r="K17" s="43">
        <v>137.30000000000001</v>
      </c>
    </row>
    <row r="18" spans="2:11" x14ac:dyDescent="0.2">
      <c r="B18" s="36">
        <v>2013</v>
      </c>
      <c r="C18" s="37">
        <v>629.64230147000001</v>
      </c>
      <c r="D18" s="37">
        <v>127.92768877257299</v>
      </c>
      <c r="E18" s="39">
        <v>917.67799024257306</v>
      </c>
      <c r="F18" s="40">
        <v>5549.2473025489999</v>
      </c>
      <c r="G18" s="41">
        <v>8996.0294450799993</v>
      </c>
      <c r="H18" s="42">
        <v>14545.276747628999</v>
      </c>
      <c r="I18" s="37">
        <v>23.584078904999995</v>
      </c>
      <c r="J18" s="37">
        <v>156.38248496579999</v>
      </c>
      <c r="K18" s="43">
        <v>179.96656387079997</v>
      </c>
    </row>
    <row r="19" spans="2:11" x14ac:dyDescent="0.2">
      <c r="B19" s="36">
        <v>2014</v>
      </c>
      <c r="C19" s="37">
        <v>655.35610306000001</v>
      </c>
      <c r="D19" s="37">
        <v>130.296755705028</v>
      </c>
      <c r="E19" s="39">
        <v>937.02585876502803</v>
      </c>
      <c r="F19" s="40">
        <v>6045.6182136129992</v>
      </c>
      <c r="G19" s="41">
        <v>8701.4652119399998</v>
      </c>
      <c r="H19" s="42">
        <v>14747.083425552999</v>
      </c>
      <c r="I19" s="37">
        <v>27.069502179499999</v>
      </c>
      <c r="J19" s="37">
        <v>104.7555202289</v>
      </c>
      <c r="K19" s="43">
        <v>131.8250224084</v>
      </c>
    </row>
    <row r="20" spans="2:11" x14ac:dyDescent="0.2">
      <c r="B20" s="36">
        <v>2015</v>
      </c>
      <c r="C20" s="37">
        <v>650.00885269000003</v>
      </c>
      <c r="D20" s="37">
        <v>130.42807105</v>
      </c>
      <c r="E20" s="39">
        <v>936.68092374000003</v>
      </c>
      <c r="F20" s="40">
        <v>5560.9140983549996</v>
      </c>
      <c r="G20" s="41">
        <v>8318.4964409499989</v>
      </c>
      <c r="H20" s="42">
        <v>13879.410539304998</v>
      </c>
      <c r="I20" s="37">
        <v>24.704765194599997</v>
      </c>
      <c r="J20" s="37">
        <v>83.360378459399996</v>
      </c>
      <c r="K20" s="43">
        <v>108.065143654</v>
      </c>
    </row>
    <row r="21" spans="2:11" x14ac:dyDescent="0.2">
      <c r="B21" s="36">
        <v>2016</v>
      </c>
      <c r="C21" s="37">
        <v>656.80069313000013</v>
      </c>
      <c r="D21" s="37">
        <v>134.33990750016</v>
      </c>
      <c r="E21" s="39">
        <v>973.78760063016011</v>
      </c>
      <c r="F21" s="40">
        <v>5205.4591090270005</v>
      </c>
      <c r="G21" s="41">
        <v>8169.6935020999999</v>
      </c>
      <c r="H21" s="42">
        <v>13375.152611127</v>
      </c>
      <c r="I21" s="37">
        <v>22.567613000000001</v>
      </c>
      <c r="J21" s="37">
        <v>67.699597999999995</v>
      </c>
      <c r="K21" s="43">
        <v>90.267211000000003</v>
      </c>
    </row>
    <row r="22" spans="2:11" x14ac:dyDescent="0.2">
      <c r="E22" s="39"/>
      <c r="F22" s="22"/>
      <c r="G22" s="24"/>
    </row>
    <row r="23" spans="2:11" x14ac:dyDescent="0.2">
      <c r="E23" s="23"/>
      <c r="F23" s="40"/>
    </row>
    <row r="24" spans="2:11" x14ac:dyDescent="0.2">
      <c r="E24" s="23"/>
      <c r="F24" s="24"/>
    </row>
    <row r="25" spans="2:11" x14ac:dyDescent="0.2">
      <c r="E25" s="23"/>
      <c r="F25" s="24"/>
    </row>
    <row r="26" spans="2:11" x14ac:dyDescent="0.2">
      <c r="E26" s="23"/>
      <c r="F26" s="24"/>
    </row>
    <row r="27" spans="2:11" x14ac:dyDescent="0.2">
      <c r="E27" s="23"/>
      <c r="F27" s="24"/>
    </row>
    <row r="28" spans="2:11" x14ac:dyDescent="0.2">
      <c r="E28" s="23"/>
      <c r="F28" s="24"/>
    </row>
    <row r="29" spans="2:11" x14ac:dyDescent="0.2">
      <c r="B29" s="37"/>
      <c r="C29" s="37"/>
      <c r="D29" s="37"/>
      <c r="E29" s="39"/>
      <c r="F29" s="37"/>
      <c r="G29" s="38"/>
      <c r="H29" s="39"/>
      <c r="I29" s="37"/>
      <c r="J29" s="37"/>
    </row>
    <row r="30" spans="2:11" x14ac:dyDescent="0.2">
      <c r="G30" s="40"/>
    </row>
    <row r="31" spans="2:11" x14ac:dyDescent="0.2">
      <c r="B31" s="37"/>
    </row>
    <row r="32" spans="2:11" x14ac:dyDescent="0.2">
      <c r="B32" s="37"/>
    </row>
    <row r="33" spans="2:2" x14ac:dyDescent="0.2">
      <c r="B33" s="37"/>
    </row>
    <row r="34" spans="2:2" x14ac:dyDescent="0.2">
      <c r="B34" s="37"/>
    </row>
    <row r="35" spans="2:2" x14ac:dyDescent="0.2">
      <c r="B35" s="37"/>
    </row>
    <row r="36" spans="2:2" x14ac:dyDescent="0.2">
      <c r="B36" s="37"/>
    </row>
    <row r="37" spans="2:2" x14ac:dyDescent="0.2">
      <c r="B37" s="37"/>
    </row>
    <row r="38" spans="2:2" x14ac:dyDescent="0.2">
      <c r="B38" s="37"/>
    </row>
    <row r="39" spans="2:2" x14ac:dyDescent="0.2">
      <c r="B39" s="37"/>
    </row>
    <row r="40" spans="2:2" x14ac:dyDescent="0.2">
      <c r="B40" s="37"/>
    </row>
    <row r="41" spans="2:2" x14ac:dyDescent="0.2">
      <c r="B41" s="37"/>
    </row>
    <row r="42" spans="2:2" x14ac:dyDescent="0.2">
      <c r="B42" s="37"/>
    </row>
    <row r="43" spans="2:2" x14ac:dyDescent="0.2">
      <c r="B43" s="37"/>
    </row>
    <row r="44" spans="2:2" x14ac:dyDescent="0.2">
      <c r="B44" s="37"/>
    </row>
    <row r="45" spans="2:2" x14ac:dyDescent="0.2">
      <c r="B45" s="37"/>
    </row>
    <row r="46" spans="2:2" x14ac:dyDescent="0.2">
      <c r="B46" s="37"/>
    </row>
  </sheetData>
  <mergeCells count="2">
    <mergeCell ref="B2:D2"/>
    <mergeCell ref="F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Output--&gt;</vt:lpstr>
      <vt:lpstr>Summary Revenues and Volumes</vt:lpstr>
      <vt:lpstr>Union Output Volumes</vt:lpstr>
      <vt:lpstr>Data---&gt;</vt:lpstr>
      <vt:lpstr>Union Output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2018-03-16T13:57:07Z</dcterms:created>
  <dcterms:modified xsi:type="dcterms:W3CDTF">2018-03-22T19:27:29Z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{EF15EC77-2E84-4F74-B4E3-5DEEBE660542}</vt:lpwstr>
  </property>
  <property fmtid="{D5CDD505-2E9C-101B-9397-08002B2CF9AE}" pid="3" name="_AdHocReviewCycleID">
    <vt:i4>1470259278</vt:i4>
  </property>
  <property fmtid="{D5CDD505-2E9C-101B-9397-08002B2CF9AE}" pid="4" name="_NewReviewCycle">
    <vt:lpwstr/>
  </property>
</Properties>
</file>