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64" yWindow="384" windowWidth="11940" windowHeight="6516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89" i="1" l="1"/>
  <c r="C43" i="1"/>
  <c r="D43" i="1"/>
  <c r="E43" i="1"/>
  <c r="F43" i="1"/>
  <c r="G43" i="1"/>
  <c r="B43" i="1"/>
  <c r="B256" i="1" l="1"/>
  <c r="B255" i="1"/>
  <c r="B254" i="1"/>
  <c r="G251" i="1"/>
  <c r="F251" i="1"/>
  <c r="E251" i="1"/>
  <c r="D251" i="1"/>
  <c r="C251" i="1"/>
  <c r="B251" i="1"/>
  <c r="B236" i="1"/>
  <c r="B250" i="1" s="1"/>
  <c r="B235" i="1"/>
  <c r="B249" i="1" s="1"/>
  <c r="B234" i="1"/>
  <c r="B248" i="1" s="1"/>
  <c r="B233" i="1"/>
  <c r="B247" i="1" s="1"/>
  <c r="B232" i="1"/>
  <c r="B246" i="1" s="1"/>
  <c r="B231" i="1"/>
  <c r="B245" i="1" s="1"/>
  <c r="C227" i="1"/>
  <c r="D227" i="1" s="1"/>
  <c r="E227" i="1" s="1"/>
  <c r="F227" i="1" s="1"/>
  <c r="G227" i="1" s="1"/>
  <c r="C226" i="1"/>
  <c r="D226" i="1" s="1"/>
  <c r="E226" i="1" s="1"/>
  <c r="F226" i="1" s="1"/>
  <c r="G226" i="1" s="1"/>
  <c r="C225" i="1"/>
  <c r="D225" i="1" s="1"/>
  <c r="E225" i="1" s="1"/>
  <c r="F225" i="1" s="1"/>
  <c r="G225" i="1" s="1"/>
  <c r="C224" i="1"/>
  <c r="C236" i="1" s="1"/>
  <c r="C250" i="1" s="1"/>
  <c r="C223" i="1"/>
  <c r="D223" i="1" s="1"/>
  <c r="D235" i="1" s="1"/>
  <c r="D249" i="1" s="1"/>
  <c r="C209" i="1"/>
  <c r="C210" i="1" s="1"/>
  <c r="C211" i="1" s="1"/>
  <c r="B207" i="1"/>
  <c r="C201" i="1"/>
  <c r="D201" i="1" s="1"/>
  <c r="E201" i="1" s="1"/>
  <c r="F201" i="1" s="1"/>
  <c r="G201" i="1" s="1"/>
  <c r="C200" i="1"/>
  <c r="D200" i="1" s="1"/>
  <c r="E200" i="1" s="1"/>
  <c r="F200" i="1" s="1"/>
  <c r="G200" i="1" s="1"/>
  <c r="D199" i="1"/>
  <c r="E199" i="1" s="1"/>
  <c r="F199" i="1" s="1"/>
  <c r="G199" i="1" s="1"/>
  <c r="C199" i="1"/>
  <c r="C198" i="1"/>
  <c r="D198" i="1" s="1"/>
  <c r="E198" i="1" s="1"/>
  <c r="F198" i="1" s="1"/>
  <c r="G198" i="1" s="1"/>
  <c r="C197" i="1"/>
  <c r="D197" i="1" s="1"/>
  <c r="E197" i="1" s="1"/>
  <c r="F197" i="1" s="1"/>
  <c r="G197" i="1" s="1"/>
  <c r="C185" i="1"/>
  <c r="B183" i="1"/>
  <c r="B186" i="1" s="1"/>
  <c r="C178" i="1"/>
  <c r="D178" i="1" s="1"/>
  <c r="C177" i="1"/>
  <c r="C176" i="1"/>
  <c r="C175" i="1"/>
  <c r="D175" i="1" s="1"/>
  <c r="D233" i="1" s="1"/>
  <c r="D247" i="1" s="1"/>
  <c r="C174" i="1"/>
  <c r="D174" i="1" s="1"/>
  <c r="E174" i="1" s="1"/>
  <c r="F174" i="1" s="1"/>
  <c r="C158" i="1"/>
  <c r="D158" i="1" s="1"/>
  <c r="E158" i="1" s="1"/>
  <c r="F158" i="1" s="1"/>
  <c r="G156" i="1"/>
  <c r="B156" i="1"/>
  <c r="B159" i="1" s="1"/>
  <c r="B95" i="1"/>
  <c r="B99" i="1" s="1"/>
  <c r="B69" i="1"/>
  <c r="B87" i="1" s="1"/>
  <c r="B68" i="1"/>
  <c r="B86" i="1" s="1"/>
  <c r="B67" i="1"/>
  <c r="B85" i="1" s="1"/>
  <c r="B66" i="1"/>
  <c r="C52" i="1"/>
  <c r="D52" i="1" s="1"/>
  <c r="E52" i="1" s="1"/>
  <c r="F52" i="1" s="1"/>
  <c r="W25" i="1"/>
  <c r="V25" i="1"/>
  <c r="U25" i="1"/>
  <c r="T25" i="1"/>
  <c r="S25" i="1"/>
  <c r="R25" i="1"/>
  <c r="Q25" i="1"/>
  <c r="P25" i="1"/>
  <c r="O25" i="1"/>
  <c r="N25" i="1"/>
  <c r="M25" i="1"/>
  <c r="L25" i="1"/>
  <c r="B24" i="1"/>
  <c r="B41" i="1" s="1"/>
  <c r="A24" i="1"/>
  <c r="B23" i="1"/>
  <c r="B40" i="1" s="1"/>
  <c r="A23" i="1"/>
  <c r="B22" i="1"/>
  <c r="B39" i="1" s="1"/>
  <c r="A22" i="1"/>
  <c r="B21" i="1"/>
  <c r="A21" i="1"/>
  <c r="G5" i="1"/>
  <c r="G207" i="1" s="1"/>
  <c r="F5" i="1"/>
  <c r="F156" i="1" s="1"/>
  <c r="E5" i="1"/>
  <c r="E207" i="1" s="1"/>
  <c r="D5" i="1"/>
  <c r="D156" i="1" s="1"/>
  <c r="C5" i="1"/>
  <c r="C207" i="1" s="1"/>
  <c r="C53" i="1" l="1"/>
  <c r="C69" i="1" s="1"/>
  <c r="C87" i="1" s="1"/>
  <c r="D159" i="1"/>
  <c r="C8" i="1"/>
  <c r="C9" i="1" s="1"/>
  <c r="C22" i="1" s="1"/>
  <c r="C39" i="1" s="1"/>
  <c r="C255" i="1"/>
  <c r="D256" i="1"/>
  <c r="B25" i="1"/>
  <c r="B26" i="1" s="1"/>
  <c r="C68" i="1"/>
  <c r="C86" i="1" s="1"/>
  <c r="C235" i="1"/>
  <c r="C249" i="1" s="1"/>
  <c r="B70" i="1"/>
  <c r="B71" i="1" s="1"/>
  <c r="D176" i="1"/>
  <c r="E178" i="1"/>
  <c r="F178" i="1" s="1"/>
  <c r="F256" i="1" s="1"/>
  <c r="D209" i="1"/>
  <c r="D224" i="1"/>
  <c r="E224" i="1" s="1"/>
  <c r="F224" i="1" s="1"/>
  <c r="C233" i="1"/>
  <c r="C247" i="1" s="1"/>
  <c r="B38" i="1"/>
  <c r="B113" i="1"/>
  <c r="B117" i="1" s="1"/>
  <c r="C256" i="1"/>
  <c r="C234" i="1"/>
  <c r="C248" i="1" s="1"/>
  <c r="F232" i="1"/>
  <c r="F246" i="1" s="1"/>
  <c r="G174" i="1"/>
  <c r="G232" i="1" s="1"/>
  <c r="G246" i="1" s="1"/>
  <c r="C23" i="1"/>
  <c r="C40" i="1" s="1"/>
  <c r="C24" i="1"/>
  <c r="C41" i="1" s="1"/>
  <c r="D185" i="1"/>
  <c r="B84" i="1"/>
  <c r="E175" i="1"/>
  <c r="C254" i="1"/>
  <c r="D177" i="1"/>
  <c r="C183" i="1"/>
  <c r="C186" i="1" s="1"/>
  <c r="C187" i="1" s="1"/>
  <c r="D207" i="1"/>
  <c r="E223" i="1"/>
  <c r="E232" i="1"/>
  <c r="E246" i="1" s="1"/>
  <c r="E256" i="1"/>
  <c r="F183" i="1"/>
  <c r="F207" i="1"/>
  <c r="C66" i="1"/>
  <c r="C156" i="1"/>
  <c r="C159" i="1" s="1"/>
  <c r="C160" i="1" s="1"/>
  <c r="D183" i="1"/>
  <c r="F159" i="1"/>
  <c r="G158" i="1"/>
  <c r="G159" i="1" s="1"/>
  <c r="D232" i="1"/>
  <c r="D246" i="1" s="1"/>
  <c r="E156" i="1"/>
  <c r="E159" i="1" s="1"/>
  <c r="E183" i="1"/>
  <c r="D8" i="1"/>
  <c r="E8" i="1" s="1"/>
  <c r="F8" i="1" s="1"/>
  <c r="G8" i="1" s="1"/>
  <c r="C67" i="1"/>
  <c r="C85" i="1" s="1"/>
  <c r="C232" i="1"/>
  <c r="C246" i="1" s="1"/>
  <c r="D255" i="1"/>
  <c r="E176" i="1"/>
  <c r="G178" i="1"/>
  <c r="G256" i="1" s="1"/>
  <c r="G183" i="1"/>
  <c r="B88" i="1" l="1"/>
  <c r="E236" i="1"/>
  <c r="E250" i="1" s="1"/>
  <c r="D53" i="1"/>
  <c r="C95" i="1"/>
  <c r="D210" i="1"/>
  <c r="D211" i="1" s="1"/>
  <c r="D234" i="1" s="1"/>
  <c r="D248" i="1" s="1"/>
  <c r="C21" i="1"/>
  <c r="C25" i="1" s="1"/>
  <c r="C26" i="1" s="1"/>
  <c r="E209" i="1"/>
  <c r="E210" i="1" s="1"/>
  <c r="D236" i="1"/>
  <c r="D250" i="1" s="1"/>
  <c r="B136" i="1"/>
  <c r="B140" i="1" s="1"/>
  <c r="F236" i="1"/>
  <c r="F250" i="1" s="1"/>
  <c r="G224" i="1"/>
  <c r="G236" i="1" s="1"/>
  <c r="G250" i="1" s="1"/>
  <c r="F209" i="1"/>
  <c r="E177" i="1"/>
  <c r="D254" i="1"/>
  <c r="E185" i="1"/>
  <c r="D186" i="1"/>
  <c r="D187" i="1" s="1"/>
  <c r="D9" i="1"/>
  <c r="E235" i="1"/>
  <c r="E249" i="1" s="1"/>
  <c r="F223" i="1"/>
  <c r="E255" i="1"/>
  <c r="F176" i="1"/>
  <c r="D160" i="1"/>
  <c r="C231" i="1"/>
  <c r="C245" i="1" s="1"/>
  <c r="E233" i="1"/>
  <c r="E247" i="1" s="1"/>
  <c r="F175" i="1"/>
  <c r="C38" i="1"/>
  <c r="C99" i="1"/>
  <c r="C113" i="1"/>
  <c r="D68" i="1"/>
  <c r="D86" i="1" s="1"/>
  <c r="D66" i="1"/>
  <c r="E53" i="1"/>
  <c r="D67" i="1"/>
  <c r="D85" i="1" s="1"/>
  <c r="D69" i="1"/>
  <c r="D87" i="1" s="1"/>
  <c r="C84" i="1"/>
  <c r="C70" i="1"/>
  <c r="C71" i="1" s="1"/>
  <c r="C88" i="1" l="1"/>
  <c r="E211" i="1"/>
  <c r="E234" i="1" s="1"/>
  <c r="E248" i="1" s="1"/>
  <c r="E160" i="1"/>
  <c r="D231" i="1"/>
  <c r="D245" i="1" s="1"/>
  <c r="G223" i="1"/>
  <c r="G235" i="1" s="1"/>
  <c r="G249" i="1" s="1"/>
  <c r="F235" i="1"/>
  <c r="F249" i="1" s="1"/>
  <c r="F210" i="1"/>
  <c r="G209" i="1"/>
  <c r="G210" i="1" s="1"/>
  <c r="C117" i="1"/>
  <c r="C136" i="1"/>
  <c r="C140" i="1" s="1"/>
  <c r="G175" i="1"/>
  <c r="G233" i="1" s="1"/>
  <c r="G247" i="1" s="1"/>
  <c r="F233" i="1"/>
  <c r="F247" i="1" s="1"/>
  <c r="F255" i="1"/>
  <c r="G176" i="1"/>
  <c r="G255" i="1" s="1"/>
  <c r="F185" i="1"/>
  <c r="E186" i="1"/>
  <c r="E187" i="1" s="1"/>
  <c r="F53" i="1"/>
  <c r="E66" i="1"/>
  <c r="E69" i="1"/>
  <c r="E87" i="1" s="1"/>
  <c r="E68" i="1"/>
  <c r="E86" i="1" s="1"/>
  <c r="E67" i="1"/>
  <c r="E85" i="1" s="1"/>
  <c r="D84" i="1"/>
  <c r="D70" i="1"/>
  <c r="D71" i="1" s="1"/>
  <c r="D95" i="1"/>
  <c r="D23" i="1"/>
  <c r="D40" i="1" s="1"/>
  <c r="E9" i="1"/>
  <c r="D21" i="1"/>
  <c r="D24" i="1"/>
  <c r="D41" i="1" s="1"/>
  <c r="D22" i="1"/>
  <c r="D39" i="1" s="1"/>
  <c r="E254" i="1"/>
  <c r="F177" i="1"/>
  <c r="D88" i="1" l="1"/>
  <c r="C89" i="1"/>
  <c r="F211" i="1"/>
  <c r="F234" i="1" s="1"/>
  <c r="F248" i="1" s="1"/>
  <c r="D113" i="1"/>
  <c r="D99" i="1"/>
  <c r="F254" i="1"/>
  <c r="G177" i="1"/>
  <c r="G254" i="1" s="1"/>
  <c r="D38" i="1"/>
  <c r="D25" i="1"/>
  <c r="D26" i="1" s="1"/>
  <c r="F186" i="1"/>
  <c r="F187" i="1" s="1"/>
  <c r="G187" i="1" s="1"/>
  <c r="G185" i="1"/>
  <c r="G186" i="1" s="1"/>
  <c r="E231" i="1"/>
  <c r="E245" i="1" s="1"/>
  <c r="F160" i="1"/>
  <c r="E95" i="1"/>
  <c r="E24" i="1"/>
  <c r="E41" i="1" s="1"/>
  <c r="E23" i="1"/>
  <c r="E40" i="1" s="1"/>
  <c r="E21" i="1"/>
  <c r="E22" i="1"/>
  <c r="E39" i="1" s="1"/>
  <c r="F9" i="1"/>
  <c r="E84" i="1"/>
  <c r="E70" i="1"/>
  <c r="E71" i="1" s="1"/>
  <c r="F69" i="1"/>
  <c r="F87" i="1" s="1"/>
  <c r="F67" i="1"/>
  <c r="F85" i="1" s="1"/>
  <c r="F66" i="1"/>
  <c r="F68" i="1"/>
  <c r="F86" i="1" s="1"/>
  <c r="G53" i="1"/>
  <c r="E88" i="1" l="1"/>
  <c r="D89" i="1"/>
  <c r="G211" i="1"/>
  <c r="G234" i="1" s="1"/>
  <c r="G248" i="1" s="1"/>
  <c r="F84" i="1"/>
  <c r="F70" i="1"/>
  <c r="F71" i="1" s="1"/>
  <c r="E38" i="1"/>
  <c r="E25" i="1"/>
  <c r="E26" i="1" s="1"/>
  <c r="G160" i="1"/>
  <c r="G231" i="1" s="1"/>
  <c r="G245" i="1" s="1"/>
  <c r="F231" i="1"/>
  <c r="F245" i="1" s="1"/>
  <c r="D136" i="1"/>
  <c r="D140" i="1" s="1"/>
  <c r="D117" i="1"/>
  <c r="G69" i="1"/>
  <c r="G87" i="1" s="1"/>
  <c r="G68" i="1"/>
  <c r="G86" i="1" s="1"/>
  <c r="G67" i="1"/>
  <c r="G85" i="1" s="1"/>
  <c r="G66" i="1"/>
  <c r="F21" i="1"/>
  <c r="F23" i="1"/>
  <c r="F40" i="1" s="1"/>
  <c r="G9" i="1"/>
  <c r="F24" i="1"/>
  <c r="F41" i="1" s="1"/>
  <c r="F22" i="1"/>
  <c r="F39" i="1" s="1"/>
  <c r="F95" i="1"/>
  <c r="E113" i="1"/>
  <c r="E99" i="1"/>
  <c r="F88" i="1" l="1"/>
  <c r="E89" i="1"/>
  <c r="F38" i="1"/>
  <c r="F25" i="1"/>
  <c r="F26" i="1" s="1"/>
  <c r="E136" i="1"/>
  <c r="E140" i="1" s="1"/>
  <c r="E117" i="1"/>
  <c r="G70" i="1"/>
  <c r="G71" i="1" s="1"/>
  <c r="G84" i="1"/>
  <c r="G22" i="1"/>
  <c r="G39" i="1" s="1"/>
  <c r="G95" i="1"/>
  <c r="G23" i="1"/>
  <c r="G40" i="1" s="1"/>
  <c r="G24" i="1"/>
  <c r="G41" i="1" s="1"/>
  <c r="G21" i="1"/>
  <c r="F99" i="1"/>
  <c r="F261" i="1" s="1"/>
  <c r="F271" i="1" s="1"/>
  <c r="F113" i="1"/>
  <c r="G88" i="1" l="1"/>
  <c r="F89" i="1"/>
  <c r="G99" i="1"/>
  <c r="G261" i="1" s="1"/>
  <c r="G271" i="1" s="1"/>
  <c r="G113" i="1"/>
  <c r="G25" i="1"/>
  <c r="G26" i="1" s="1"/>
  <c r="G38" i="1"/>
  <c r="F117" i="1"/>
  <c r="F260" i="1" s="1"/>
  <c r="F270" i="1" s="1"/>
  <c r="F136" i="1"/>
  <c r="F140" i="1" s="1"/>
  <c r="F262" i="1" s="1"/>
  <c r="F272" i="1" s="1"/>
  <c r="G89" i="1" l="1"/>
  <c r="G117" i="1"/>
  <c r="G260" i="1" s="1"/>
  <c r="G270" i="1" s="1"/>
  <c r="G136" i="1"/>
  <c r="G140" i="1" s="1"/>
  <c r="G262" i="1" s="1"/>
  <c r="G272" i="1" s="1"/>
</calcChain>
</file>

<file path=xl/sharedStrings.xml><?xml version="1.0" encoding="utf-8"?>
<sst xmlns="http://schemas.openxmlformats.org/spreadsheetml/2006/main" count="210" uniqueCount="110">
  <si>
    <t>Forecasting Retail Total Number of Residential Customers:</t>
  </si>
  <si>
    <t>Ontario Number of Households / Customers</t>
  </si>
  <si>
    <t>Level</t>
  </si>
  <si>
    <t>Change</t>
  </si>
  <si>
    <t>Retail Total Number of Residential Customers (R1 + R2 + Seasonal + UR)</t>
  </si>
  <si>
    <t>Change (1)</t>
  </si>
  <si>
    <t>Level (2)</t>
  </si>
  <si>
    <t>(1)  Given the information available at the time of forecast, change in the total number of retail</t>
  </si>
  <si>
    <t xml:space="preserve">       residential customers in 2017 was forecast to be 8,639, which is more than the 3-year average</t>
  </si>
  <si>
    <t xml:space="preserve">       change since since 2014. For the years 2018 to 2022, the change varies in proportion to change</t>
  </si>
  <si>
    <t xml:space="preserve">       in the forecast of Ontario number of households / customers.</t>
  </si>
  <si>
    <t>(2)  Forecast for each year equals change in the total number of customer in that year plus</t>
  </si>
  <si>
    <t xml:space="preserve">       forecasst in the prior year.</t>
  </si>
  <si>
    <t>Allocation of the Residential Customers Forecast into Different Rate Classes, Before Reclassification</t>
  </si>
  <si>
    <t>Allocation Factors for Retail Residential Customers by Rate Classe, Before Reclassification</t>
  </si>
  <si>
    <t>Rate Class</t>
  </si>
  <si>
    <t>Residential - Medium Density</t>
  </si>
  <si>
    <t>Residential - Low Density</t>
  </si>
  <si>
    <t>Seasonal</t>
  </si>
  <si>
    <t>Urban Residential</t>
  </si>
  <si>
    <t>Sum</t>
  </si>
  <si>
    <t>Sum Check</t>
  </si>
  <si>
    <t>Impact of Reclassification on Retail Residential Rate Classes, Starting in 2018</t>
  </si>
  <si>
    <t>R1</t>
  </si>
  <si>
    <t>R2</t>
  </si>
  <si>
    <t>UR</t>
  </si>
  <si>
    <t>Allocation of the Residential Customers Forecast into Different Rate Classes, After Reclassification</t>
  </si>
  <si>
    <t>Forecasting Retail Total Number of General Service Customers:</t>
  </si>
  <si>
    <t>Retail Total Number of General Service Customers (Gse + GSd + Uge + UGd)</t>
  </si>
  <si>
    <t>(1)  Given the information available at the time of forecast (including residential developments),</t>
  </si>
  <si>
    <t xml:space="preserve">       change in the total number of retail general service customers in 2017 was forecast to be -23, </t>
  </si>
  <si>
    <t xml:space="preserve">       which is significantly more than the 3-year average, -1,766 per year. Based on the economic</t>
  </si>
  <si>
    <t xml:space="preserve">       outlook, the latter figure was considered to be too low. Thus, it was assumed that the average</t>
  </si>
  <si>
    <t xml:space="preserve">       annual change over 3 years before 2014, 261, is a better measure of annual change in long run.</t>
  </si>
  <si>
    <t xml:space="preserve">       Thus, the annual change was assumed to converge towards this value between 2018 and 2022.</t>
  </si>
  <si>
    <t xml:space="preserve">       forecast in the prior year.</t>
  </si>
  <si>
    <t>Allocation of the General Service Customers Forecast into Different Rate Classes, Before Reclassification</t>
  </si>
  <si>
    <t>Allocation Factors for Retail General Service Customers by Rate Classe, Before Reclassification</t>
  </si>
  <si>
    <t>GSd</t>
  </si>
  <si>
    <t>GSe</t>
  </si>
  <si>
    <t>UGd</t>
  </si>
  <si>
    <t>UGe</t>
  </si>
  <si>
    <t>Impact of Reclassification on General Service Rate Classes, Starting in 2018</t>
  </si>
  <si>
    <t>Forecasting Retail Number of Street Lightings:</t>
  </si>
  <si>
    <t>Total Retail Residential and General Service Customers</t>
  </si>
  <si>
    <t>Retail Number of Street Lighting Customers</t>
  </si>
  <si>
    <t>Ratio (1)</t>
  </si>
  <si>
    <t xml:space="preserve">(1)  Given the information available at the time of forecast, ratio of street to total number of </t>
  </si>
  <si>
    <t xml:space="preserve">       residential and general service customers was forecast to be 0.00421, which is more than the</t>
  </si>
  <si>
    <t xml:space="preserve">       3-year average since 2014. During the years 2018 and 2019 the ratio increases marginaly </t>
  </si>
  <si>
    <t xml:space="preserve">       following a marginal increase in 2017 ratio after a marginal drop in 2016. The ratio stablizes</t>
  </si>
  <si>
    <t xml:space="preserve">       after 2019.</t>
  </si>
  <si>
    <t>(2)  Forecast for each year equals the total number of customer residential and general service</t>
  </si>
  <si>
    <t xml:space="preserve">       customers times the ratio noted above.</t>
  </si>
  <si>
    <t>Forecasting Retail Number of Sentinel Lighting Customers:</t>
  </si>
  <si>
    <t>Retail Number of Sentinel Lighting Customers</t>
  </si>
  <si>
    <t>(1)  Sentinal lighting has been repidly declining in the past. No new customer can be added to this rate</t>
  </si>
  <si>
    <t xml:space="preserve">       class and the existing ones, if disonnects, cannot be reconnected in accordance with the</t>
  </si>
  <si>
    <t xml:space="preserve">       Distribution Code. Thus the ratio of sentinal lighting to total residential and general service</t>
  </si>
  <si>
    <t xml:space="preserve">       declined at an avearge annual rate of 7.5 percent. The decline continues over the forecast period</t>
  </si>
  <si>
    <t xml:space="preserve">       at a much moderate rate (1.4 percent) based on an assumtion that most of this lights are for</t>
  </si>
  <si>
    <t xml:space="preserve">       security reason so that the decline may decelerate.</t>
  </si>
  <si>
    <t>(2)  Forecast for each year equals the total number of residential and general service customers times</t>
  </si>
  <si>
    <t xml:space="preserve">       the ratio noted above.</t>
  </si>
  <si>
    <t>Forecasting Retail Number of USL Customers:</t>
  </si>
  <si>
    <t>Retail Number of USL Customers</t>
  </si>
  <si>
    <t>(1)  The ratio of USL number of customers to total retail and general service customers has been</t>
  </si>
  <si>
    <t xml:space="preserve">       declining at an average annual rate of 0.4% since 2011. Given information at the time of forecast,</t>
  </si>
  <si>
    <t xml:space="preserve">       the rate of decline was assumed to be smaller in absoute value (0.15), yeilding a ratio of 0.00444.</t>
  </si>
  <si>
    <t xml:space="preserve">       The latter ratio is assumed to decline marginally (0.1 per cent per year) between 2018 and 2022.</t>
  </si>
  <si>
    <t>Number of Customers for Norfolk</t>
  </si>
  <si>
    <t>Norfolk Residential</t>
  </si>
  <si>
    <t>Ratio</t>
  </si>
  <si>
    <t>% Changes Based on Elasticity (E) with Respect to Ontario GDP Growth Rates</t>
  </si>
  <si>
    <t>General Service &lt;50kW, E=0.05</t>
  </si>
  <si>
    <t>GS&gt;50 kW, E=0.15</t>
  </si>
  <si>
    <t>Changes in the Number of Customers based on Historical Average</t>
  </si>
  <si>
    <t>Street Lighting (has 2 contracts only)</t>
  </si>
  <si>
    <t>USL</t>
  </si>
  <si>
    <t>% Change in Norfolk Sentinel Lighting Based on Elasticity (=1.9) with Respect to Retail Sentinel Lighting</t>
  </si>
  <si>
    <t xml:space="preserve">% Change in Norfolk Sentinel Lighting </t>
  </si>
  <si>
    <t>Number of Customers Other than Residential</t>
  </si>
  <si>
    <t>General Service &lt;50kW Customers</t>
  </si>
  <si>
    <t>GS&gt;50 kW</t>
  </si>
  <si>
    <t>Sentinel Lighting</t>
  </si>
  <si>
    <t>Number of Customers for Haldimand</t>
  </si>
  <si>
    <t>Haldimand Residential</t>
  </si>
  <si>
    <t>Number of Customers for Woodstock</t>
  </si>
  <si>
    <t>Woodstock Residential</t>
  </si>
  <si>
    <t>General Service &lt;50kW, E=0.5</t>
  </si>
  <si>
    <t>Street Lighting (has 3 contracts only)</t>
  </si>
  <si>
    <t>ST</t>
  </si>
  <si>
    <t>Forecast of the Number of Customers for Acquired Utilities by the Proposed New Rate Classes</t>
  </si>
  <si>
    <t>Acquired Residential</t>
  </si>
  <si>
    <t>Acquired General Service - Energy Billed</t>
  </si>
  <si>
    <t>Acquired General Service - Demand Billed</t>
  </si>
  <si>
    <t>Acquired Urban Residential</t>
  </si>
  <si>
    <t>Acquired Urban General Service - Energy Billed</t>
  </si>
  <si>
    <t>Acquired Urban General Service - Demand Billed</t>
  </si>
  <si>
    <t>From Table E.4</t>
  </si>
  <si>
    <t>Test</t>
  </si>
  <si>
    <t>Forecast of Sentinel Lighting, Street Lighting, and USL Total Number of Customers for Acquired Utilities</t>
  </si>
  <si>
    <t>Sen Lgt</t>
  </si>
  <si>
    <t>Street Lighting</t>
  </si>
  <si>
    <t>Forecast of Sentinel Lighting, Street Lighting, and USL for Total Number of Customers for Retail and Acquired Utilities</t>
  </si>
  <si>
    <t>From Table E.7 (where only the total for 2021 and 2022 was shown)</t>
  </si>
  <si>
    <t>Sentinel Light</t>
  </si>
  <si>
    <t>Street Light</t>
  </si>
  <si>
    <t>Unmetered Scattered Load</t>
  </si>
  <si>
    <t>Allocation of the General Service Customers Forecast into Different Rate Classes, After Reclassification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</si>
</sst>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000"/>
    <numFmt numFmtId="165" formatCode="0.00000"/>
    <numFmt numFmtId="166" formatCode="#,##0.00000"/>
    <numFmt numFmtId="167" formatCode="#,##0.000"/>
    <numFmt numFmtId="168" formatCode="0.000"/>
    <numFmt numFmtId="169" formatCode="0.0"/>
    <numFmt numFmtId="170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Border="1"/>
    <xf numFmtId="3" fontId="0" fillId="0" borderId="0" xfId="0" applyNumberFormat="1"/>
    <xf numFmtId="3" fontId="2" fillId="0" borderId="0" xfId="0" applyNumberFormat="1" applyFont="1" applyBorder="1"/>
    <xf numFmtId="1" fontId="0" fillId="0" borderId="0" xfId="0" applyNumberFormat="1"/>
    <xf numFmtId="0" fontId="0" fillId="0" borderId="0" xfId="0" quotePrefix="1"/>
    <xf numFmtId="164" fontId="0" fillId="0" borderId="0" xfId="0" applyNumberFormat="1"/>
    <xf numFmtId="0" fontId="3" fillId="0" borderId="0" xfId="0" applyFont="1" applyBorder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2" fillId="0" borderId="0" xfId="0" applyFon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0" fontId="0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aghebB/Private/QNC/Copy%20of%202016%20Status_Q2%202016_Just%20in%20Ca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mber of Customers Cal (2)"/>
      <sheetName val="Sales Calculations (2)"/>
      <sheetName val="Calculations (2)"/>
      <sheetName val="Summary (2)"/>
      <sheetName val="Peak Calculations"/>
      <sheetName val="Sales Calculations"/>
      <sheetName val="Number of Customers Cal"/>
      <sheetName val="Summary"/>
      <sheetName val="2015 03"/>
      <sheetName val="2015 06"/>
      <sheetName val="2015 09"/>
      <sheetName val="2015 12"/>
      <sheetName val="2016 01"/>
      <sheetName val="2016 02"/>
      <sheetName val="2016 03"/>
      <sheetName val="2016 04"/>
      <sheetName val="2016 05"/>
      <sheetName val="2016 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0">
          <cell r="AO60" t="str">
            <v>R1</v>
          </cell>
        </row>
        <row r="61">
          <cell r="AO61" t="str">
            <v>R2</v>
          </cell>
        </row>
        <row r="62">
          <cell r="AO62" t="str">
            <v>Seasonal</v>
          </cell>
        </row>
        <row r="66">
          <cell r="AO66" t="str">
            <v>UR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2"/>
  <sheetViews>
    <sheetView tabSelected="1" topLeftCell="A75" workbookViewId="0">
      <selection activeCell="A63" sqref="A63"/>
    </sheetView>
  </sheetViews>
  <sheetFormatPr defaultRowHeight="14.4" x14ac:dyDescent="0.3"/>
  <cols>
    <col min="1" max="1" width="31.21875" customWidth="1"/>
    <col min="2" max="2" width="12" bestFit="1" customWidth="1"/>
    <col min="3" max="7" width="10.33203125" bestFit="1" customWidth="1"/>
  </cols>
  <sheetData>
    <row r="1" spans="1:31" ht="14.55" x14ac:dyDescent="0.35">
      <c r="A1" s="1" t="s">
        <v>0</v>
      </c>
    </row>
    <row r="2" spans="1:31" ht="14.55" x14ac:dyDescent="0.35">
      <c r="B2" s="2">
        <v>2017</v>
      </c>
      <c r="C2" s="2">
        <v>2018</v>
      </c>
      <c r="D2" s="2">
        <v>2019</v>
      </c>
      <c r="E2" s="2">
        <v>2020</v>
      </c>
      <c r="F2" s="2">
        <v>2021</v>
      </c>
      <c r="G2" s="2">
        <v>2022</v>
      </c>
    </row>
    <row r="3" spans="1:31" ht="14.55" x14ac:dyDescent="0.35">
      <c r="A3" s="3" t="s">
        <v>1</v>
      </c>
      <c r="B3" s="2"/>
      <c r="C3" s="2"/>
      <c r="D3" s="2"/>
    </row>
    <row r="4" spans="1:31" ht="14.55" x14ac:dyDescent="0.35">
      <c r="A4" t="s">
        <v>2</v>
      </c>
      <c r="B4" s="4">
        <v>5160306.1023646612</v>
      </c>
      <c r="C4" s="4">
        <v>5216629.622134082</v>
      </c>
      <c r="D4" s="4">
        <v>5273377.0553173274</v>
      </c>
      <c r="E4" s="4">
        <v>5330182.0008791955</v>
      </c>
      <c r="F4" s="4">
        <v>5386556.1367096659</v>
      </c>
      <c r="G4" s="4">
        <v>5441607.1789621897</v>
      </c>
    </row>
    <row r="5" spans="1:31" ht="14.55" x14ac:dyDescent="0.35">
      <c r="A5" t="s">
        <v>3</v>
      </c>
      <c r="B5" s="4">
        <v>57179.348592077382</v>
      </c>
      <c r="C5" s="4">
        <f>C4-B4</f>
        <v>56323.519769420847</v>
      </c>
      <c r="D5" s="4">
        <f>D4-C4</f>
        <v>56747.433183245361</v>
      </c>
      <c r="E5" s="4">
        <f>E4-D4</f>
        <v>56804.945561868139</v>
      </c>
      <c r="F5" s="4">
        <f>F4-E4</f>
        <v>56374.135830470361</v>
      </c>
      <c r="G5" s="4">
        <f>G4-F4</f>
        <v>55051.042252523825</v>
      </c>
    </row>
    <row r="6" spans="1:31" ht="14.55" x14ac:dyDescent="0.35">
      <c r="B6" s="4"/>
      <c r="C6" s="4"/>
      <c r="D6" s="4"/>
      <c r="E6" s="4"/>
      <c r="F6" s="4"/>
      <c r="G6" s="4"/>
    </row>
    <row r="7" spans="1:31" ht="14.55" x14ac:dyDescent="0.35">
      <c r="A7" s="3" t="s">
        <v>4</v>
      </c>
      <c r="B7" s="5"/>
      <c r="C7" s="5"/>
      <c r="D7" s="5"/>
      <c r="E7" s="5"/>
      <c r="F7" s="4"/>
      <c r="G7" s="4"/>
    </row>
    <row r="8" spans="1:31" ht="14.55" x14ac:dyDescent="0.35">
      <c r="A8" t="s">
        <v>5</v>
      </c>
      <c r="B8" s="4">
        <v>8639.0022972078841</v>
      </c>
      <c r="C8" s="4">
        <f>B8*(C5/B5)</f>
        <v>8509.6984952759576</v>
      </c>
      <c r="D8" s="4">
        <f>C8*(D5/C5)</f>
        <v>8573.7459013066491</v>
      </c>
      <c r="E8" s="4">
        <f>D8*(E5/D5)</f>
        <v>8582.4352197979224</v>
      </c>
      <c r="F8" s="4">
        <f>E8*(F5/E5)</f>
        <v>8517.3458763400886</v>
      </c>
      <c r="G8" s="4">
        <f>F8*(G5/F5)</f>
        <v>8317.4448851475299</v>
      </c>
      <c r="AD8" s="6"/>
      <c r="AE8" s="6"/>
    </row>
    <row r="9" spans="1:31" ht="14.55" x14ac:dyDescent="0.35">
      <c r="A9" t="s">
        <v>6</v>
      </c>
      <c r="B9" s="4">
        <v>1141431.0022972077</v>
      </c>
      <c r="C9" s="4">
        <f>B9+C8</f>
        <v>1149940.7007924838</v>
      </c>
      <c r="D9" s="4">
        <f>C9+D8</f>
        <v>1158514.4466937904</v>
      </c>
      <c r="E9" s="4">
        <f>D9+E8</f>
        <v>1167096.8819135884</v>
      </c>
      <c r="F9" s="4">
        <f>E9+F8</f>
        <v>1175614.2277899284</v>
      </c>
      <c r="G9" s="4">
        <f>F9+G8</f>
        <v>1183931.6726750759</v>
      </c>
      <c r="AD9" s="6"/>
      <c r="AE9" s="6"/>
    </row>
    <row r="10" spans="1:31" ht="14.55" x14ac:dyDescent="0.35">
      <c r="A10" t="s">
        <v>7</v>
      </c>
      <c r="AD10" s="6"/>
      <c r="AE10" s="6"/>
    </row>
    <row r="11" spans="1:31" ht="14.55" x14ac:dyDescent="0.35">
      <c r="A11" t="s">
        <v>8</v>
      </c>
      <c r="AD11" s="6"/>
      <c r="AE11" s="6"/>
    </row>
    <row r="12" spans="1:31" ht="14.55" x14ac:dyDescent="0.35">
      <c r="A12" t="s">
        <v>9</v>
      </c>
      <c r="AD12" s="6"/>
      <c r="AE12" s="6"/>
    </row>
    <row r="13" spans="1:31" ht="14.55" x14ac:dyDescent="0.35">
      <c r="A13" s="7" t="s">
        <v>10</v>
      </c>
    </row>
    <row r="14" spans="1:31" ht="14.55" x14ac:dyDescent="0.35">
      <c r="A14" t="s">
        <v>11</v>
      </c>
    </row>
    <row r="15" spans="1:31" ht="14.55" x14ac:dyDescent="0.35">
      <c r="A15" t="s">
        <v>12</v>
      </c>
    </row>
    <row r="19" spans="1:23" ht="14.55" x14ac:dyDescent="0.35">
      <c r="A19" s="1" t="s">
        <v>13</v>
      </c>
      <c r="B19" s="1"/>
      <c r="C19" s="1"/>
      <c r="D19" s="1"/>
      <c r="E19" s="1"/>
      <c r="F19" s="1"/>
      <c r="K19" s="1" t="s">
        <v>14</v>
      </c>
    </row>
    <row r="20" spans="1:23" ht="14.55" x14ac:dyDescent="0.35">
      <c r="A20" t="s">
        <v>15</v>
      </c>
      <c r="B20" s="2">
        <v>2017</v>
      </c>
      <c r="C20" s="2">
        <v>2018</v>
      </c>
      <c r="D20" s="2">
        <v>2019</v>
      </c>
      <c r="E20" s="2">
        <v>2020</v>
      </c>
      <c r="F20" s="2">
        <v>2021</v>
      </c>
      <c r="G20" s="2">
        <v>2022</v>
      </c>
      <c r="L20">
        <v>2011</v>
      </c>
      <c r="M20">
        <v>2012</v>
      </c>
      <c r="N20">
        <v>2013</v>
      </c>
      <c r="O20">
        <v>2014</v>
      </c>
      <c r="P20">
        <v>2015</v>
      </c>
      <c r="Q20">
        <v>2016</v>
      </c>
      <c r="R20">
        <v>2017</v>
      </c>
      <c r="S20">
        <v>2018</v>
      </c>
      <c r="T20">
        <v>2019</v>
      </c>
      <c r="U20">
        <v>2020</v>
      </c>
      <c r="V20">
        <v>2021</v>
      </c>
      <c r="W20">
        <v>2022</v>
      </c>
    </row>
    <row r="21" spans="1:23" ht="14.55" x14ac:dyDescent="0.35">
      <c r="A21" t="str">
        <f>[1]Summary!AO60</f>
        <v>R1</v>
      </c>
      <c r="B21" s="6">
        <f t="shared" ref="B21:G24" si="0">B$9*R21</f>
        <v>446636.2861797419</v>
      </c>
      <c r="C21" s="6">
        <f t="shared" si="0"/>
        <v>451444.51280686329</v>
      </c>
      <c r="D21" s="6">
        <f t="shared" si="0"/>
        <v>456281.16421983938</v>
      </c>
      <c r="E21" s="6">
        <f t="shared" si="0"/>
        <v>461124.34749739798</v>
      </c>
      <c r="F21" s="6">
        <f t="shared" si="0"/>
        <v>465891.11889556953</v>
      </c>
      <c r="G21" s="6">
        <f t="shared" si="0"/>
        <v>470535.03919284447</v>
      </c>
      <c r="H21" s="6"/>
      <c r="K21" t="s">
        <v>16</v>
      </c>
      <c r="L21">
        <v>0.37006777056466267</v>
      </c>
      <c r="M21">
        <v>0.36810438617627944</v>
      </c>
      <c r="N21">
        <v>0.37030420989607565</v>
      </c>
      <c r="O21">
        <v>0.37360434231523765</v>
      </c>
      <c r="P21">
        <v>0.38520569679190148</v>
      </c>
      <c r="Q21">
        <v>0.39004159633895719</v>
      </c>
      <c r="R21">
        <v>0.39129503691493916</v>
      </c>
      <c r="S21">
        <v>0.39258068915705779</v>
      </c>
      <c r="T21">
        <v>0.39385021526662078</v>
      </c>
      <c r="U21">
        <v>0.39510374386514685</v>
      </c>
      <c r="V21">
        <v>0.39629591738729791</v>
      </c>
      <c r="W21">
        <v>0.39743428616085386</v>
      </c>
    </row>
    <row r="22" spans="1:23" ht="14.55" x14ac:dyDescent="0.35">
      <c r="A22" t="str">
        <f>[1]Summary!AO61</f>
        <v>R2</v>
      </c>
      <c r="B22" s="6">
        <f t="shared" si="0"/>
        <v>330694.81516995421</v>
      </c>
      <c r="C22" s="6">
        <f t="shared" si="0"/>
        <v>332343.35308987473</v>
      </c>
      <c r="D22" s="6">
        <f t="shared" si="0"/>
        <v>334009.38092844823</v>
      </c>
      <c r="E22" s="6">
        <f t="shared" si="0"/>
        <v>335673.84713832871</v>
      </c>
      <c r="F22" s="6">
        <f t="shared" si="0"/>
        <v>337405.80886741413</v>
      </c>
      <c r="G22" s="6">
        <f t="shared" si="0"/>
        <v>339155.509935076</v>
      </c>
      <c r="H22" s="6"/>
      <c r="K22" t="s">
        <v>17</v>
      </c>
      <c r="L22">
        <v>0.33906354238075737</v>
      </c>
      <c r="M22">
        <v>0.3386152548684585</v>
      </c>
      <c r="N22">
        <v>0.33785376031988523</v>
      </c>
      <c r="O22">
        <v>0.33508432476944233</v>
      </c>
      <c r="P22">
        <v>0.29227145686473699</v>
      </c>
      <c r="Q22">
        <v>0.29022627278441232</v>
      </c>
      <c r="R22">
        <v>0.28971949640793737</v>
      </c>
      <c r="S22">
        <v>0.289009122697231</v>
      </c>
      <c r="T22">
        <v>0.28830834339757788</v>
      </c>
      <c r="U22">
        <v>0.28761438089694247</v>
      </c>
      <c r="V22">
        <v>0.28700384947000274</v>
      </c>
      <c r="W22">
        <v>0.28646544202061863</v>
      </c>
    </row>
    <row r="23" spans="1:23" ht="14.55" x14ac:dyDescent="0.35">
      <c r="A23" t="str">
        <f>[1]Summary!AO62</f>
        <v>Seasonal</v>
      </c>
      <c r="B23" s="6">
        <f t="shared" si="0"/>
        <v>149165.50636254268</v>
      </c>
      <c r="C23" s="6">
        <f t="shared" si="0"/>
        <v>149484.64840405111</v>
      </c>
      <c r="D23" s="6">
        <f t="shared" si="0"/>
        <v>149813.42757245863</v>
      </c>
      <c r="E23" s="6">
        <f t="shared" si="0"/>
        <v>150144.64691551155</v>
      </c>
      <c r="F23" s="6">
        <f t="shared" si="0"/>
        <v>150445.33725800301</v>
      </c>
      <c r="G23" s="6">
        <f t="shared" si="0"/>
        <v>150700.60943742245</v>
      </c>
      <c r="H23" s="6"/>
      <c r="K23" t="s">
        <v>18</v>
      </c>
      <c r="L23">
        <v>0.14448242704197359</v>
      </c>
      <c r="M23">
        <v>0.14024245544091768</v>
      </c>
      <c r="N23">
        <v>0.13844905466088997</v>
      </c>
      <c r="O23">
        <v>0.13810317035298803</v>
      </c>
      <c r="P23">
        <v>0.13670669411576566</v>
      </c>
      <c r="Q23">
        <v>0.13152546981263993</v>
      </c>
      <c r="R23">
        <v>0.13068289372054634</v>
      </c>
      <c r="S23">
        <v>0.12999335383210064</v>
      </c>
      <c r="T23">
        <v>0.12931511385119238</v>
      </c>
      <c r="U23">
        <v>0.12864797193985497</v>
      </c>
      <c r="V23">
        <v>0.12797168807732925</v>
      </c>
      <c r="W23">
        <v>0.12728826579739747</v>
      </c>
    </row>
    <row r="24" spans="1:23" ht="14.55" x14ac:dyDescent="0.35">
      <c r="A24" t="str">
        <f>[1]Summary!AO66</f>
        <v>UR</v>
      </c>
      <c r="B24" s="6">
        <f t="shared" si="0"/>
        <v>214934.39458496901</v>
      </c>
      <c r="C24" s="6">
        <f t="shared" si="0"/>
        <v>216668.18649169465</v>
      </c>
      <c r="D24" s="6">
        <f t="shared" si="0"/>
        <v>218410.47397304405</v>
      </c>
      <c r="E24" s="6">
        <f t="shared" si="0"/>
        <v>220154.04036235021</v>
      </c>
      <c r="F24" s="6">
        <f t="shared" si="0"/>
        <v>221871.96276894171</v>
      </c>
      <c r="G24" s="6">
        <f t="shared" si="0"/>
        <v>223540.51410973305</v>
      </c>
      <c r="H24" s="6"/>
      <c r="K24" t="s">
        <v>19</v>
      </c>
      <c r="L24">
        <v>0.14638626001260635</v>
      </c>
      <c r="M24">
        <v>0.15303790351434435</v>
      </c>
      <c r="N24">
        <v>0.15339297512314909</v>
      </c>
      <c r="O24">
        <v>0.15320816256233197</v>
      </c>
      <c r="P24">
        <v>0.18581615222759598</v>
      </c>
      <c r="Q24">
        <v>0.18820666106399056</v>
      </c>
      <c r="R24">
        <v>0.18830257295657721</v>
      </c>
      <c r="S24">
        <v>0.18841683431361059</v>
      </c>
      <c r="T24">
        <v>0.18852632748460893</v>
      </c>
      <c r="U24">
        <v>0.18863390329805574</v>
      </c>
      <c r="V24">
        <v>0.18872854506537004</v>
      </c>
      <c r="W24">
        <v>0.18881200602113007</v>
      </c>
    </row>
    <row r="25" spans="1:23" ht="14.55" x14ac:dyDescent="0.35">
      <c r="A25" t="s">
        <v>20</v>
      </c>
      <c r="B25" s="6">
        <f>SUM(B21:B24)</f>
        <v>1141431.0022972077</v>
      </c>
      <c r="C25" s="6">
        <f t="shared" ref="C25:G25" si="1">SUM(C21:C24)</f>
        <v>1149940.7007924838</v>
      </c>
      <c r="D25" s="6">
        <f t="shared" si="1"/>
        <v>1158514.4466937904</v>
      </c>
      <c r="E25" s="6">
        <f t="shared" si="1"/>
        <v>1167096.8819135886</v>
      </c>
      <c r="F25" s="6">
        <f t="shared" si="1"/>
        <v>1175614.2277899282</v>
      </c>
      <c r="G25" s="6">
        <f t="shared" si="1"/>
        <v>1183931.6726750759</v>
      </c>
      <c r="H25" s="6"/>
      <c r="L25" s="8">
        <f>SUM(L21:L24)</f>
        <v>0.99999999999999989</v>
      </c>
      <c r="M25" s="8">
        <f t="shared" ref="M25:W25" si="2">SUM(M21:M24)</f>
        <v>1</v>
      </c>
      <c r="N25" s="8">
        <f t="shared" si="2"/>
        <v>0.99999999999999989</v>
      </c>
      <c r="O25" s="8">
        <f t="shared" si="2"/>
        <v>0.99999999999999989</v>
      </c>
      <c r="P25" s="8">
        <f t="shared" si="2"/>
        <v>1</v>
      </c>
      <c r="Q25" s="8">
        <f t="shared" si="2"/>
        <v>0.99999999999999989</v>
      </c>
      <c r="R25" s="8">
        <f t="shared" si="2"/>
        <v>1</v>
      </c>
      <c r="S25" s="8">
        <f t="shared" si="2"/>
        <v>1</v>
      </c>
      <c r="T25" s="8">
        <f t="shared" si="2"/>
        <v>1</v>
      </c>
      <c r="U25" s="8">
        <f t="shared" si="2"/>
        <v>1</v>
      </c>
      <c r="V25" s="8">
        <f t="shared" si="2"/>
        <v>1</v>
      </c>
      <c r="W25" s="8">
        <f t="shared" si="2"/>
        <v>1</v>
      </c>
    </row>
    <row r="26" spans="1:23" ht="14.55" x14ac:dyDescent="0.35">
      <c r="A26" t="s">
        <v>21</v>
      </c>
      <c r="B26" s="6">
        <f>B25-B9</f>
        <v>0</v>
      </c>
      <c r="C26" s="6">
        <f t="shared" ref="C26:G26" si="3">C25-C9</f>
        <v>0</v>
      </c>
      <c r="D26" s="6">
        <f t="shared" si="3"/>
        <v>0</v>
      </c>
      <c r="E26" s="6">
        <f t="shared" si="3"/>
        <v>0</v>
      </c>
      <c r="F26" s="6">
        <f t="shared" si="3"/>
        <v>0</v>
      </c>
      <c r="G26" s="6">
        <f t="shared" si="3"/>
        <v>0</v>
      </c>
    </row>
    <row r="28" spans="1:23" ht="14.55" x14ac:dyDescent="0.35">
      <c r="A28" s="1" t="s">
        <v>22</v>
      </c>
    </row>
    <row r="29" spans="1:23" ht="14.55" x14ac:dyDescent="0.35">
      <c r="A29" t="s">
        <v>15</v>
      </c>
      <c r="B29" s="2">
        <v>2017</v>
      </c>
      <c r="C29" s="2">
        <v>2018</v>
      </c>
      <c r="D29" s="2">
        <v>2019</v>
      </c>
      <c r="E29" s="2">
        <v>2020</v>
      </c>
      <c r="F29" s="2">
        <v>2021</v>
      </c>
      <c r="G29" s="2">
        <v>2022</v>
      </c>
    </row>
    <row r="30" spans="1:23" ht="14.55" x14ac:dyDescent="0.35">
      <c r="A30" t="s">
        <v>23</v>
      </c>
      <c r="B30" s="6">
        <v>0</v>
      </c>
      <c r="C30" s="6">
        <v>-5343</v>
      </c>
      <c r="D30" s="6">
        <v>-6323</v>
      </c>
      <c r="E30" s="6">
        <v>-7303</v>
      </c>
      <c r="F30" s="6">
        <v>-8283</v>
      </c>
      <c r="G30" s="6">
        <v>-9263</v>
      </c>
    </row>
    <row r="31" spans="1:23" ht="14.55" x14ac:dyDescent="0.35">
      <c r="A31" t="s">
        <v>24</v>
      </c>
      <c r="B31" s="6">
        <v>0</v>
      </c>
      <c r="C31" s="6">
        <v>-3933</v>
      </c>
      <c r="D31" s="6">
        <v>-3933</v>
      </c>
      <c r="E31" s="6">
        <v>-3933</v>
      </c>
      <c r="F31" s="6">
        <v>-3933</v>
      </c>
      <c r="G31" s="6">
        <v>-3933</v>
      </c>
    </row>
    <row r="32" spans="1:23" ht="14.55" x14ac:dyDescent="0.35">
      <c r="A32" t="s">
        <v>18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</row>
    <row r="33" spans="1:7" ht="14.55" x14ac:dyDescent="0.35">
      <c r="A33" t="s">
        <v>25</v>
      </c>
      <c r="B33" s="6">
        <v>0</v>
      </c>
      <c r="C33" s="6">
        <v>9276</v>
      </c>
      <c r="D33" s="6">
        <v>10256</v>
      </c>
      <c r="E33" s="6">
        <v>11236</v>
      </c>
      <c r="F33" s="6">
        <v>12216</v>
      </c>
      <c r="G33" s="6">
        <v>13196</v>
      </c>
    </row>
    <row r="34" spans="1:7" ht="14.55" x14ac:dyDescent="0.35">
      <c r="A34" t="s">
        <v>20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</row>
    <row r="35" spans="1:7" ht="14.55" x14ac:dyDescent="0.35">
      <c r="B35" s="6"/>
      <c r="C35" s="6"/>
      <c r="D35" s="6"/>
      <c r="E35" s="6"/>
      <c r="F35" s="6"/>
      <c r="G35" s="6"/>
    </row>
    <row r="36" spans="1:7" ht="14.55" x14ac:dyDescent="0.35">
      <c r="A36" s="9" t="s">
        <v>26</v>
      </c>
      <c r="B36" s="2"/>
      <c r="C36" s="2"/>
      <c r="D36" s="2"/>
    </row>
    <row r="37" spans="1:7" ht="14.55" x14ac:dyDescent="0.35">
      <c r="A37" t="s">
        <v>15</v>
      </c>
      <c r="B37" s="6">
        <v>2017</v>
      </c>
      <c r="C37" s="6">
        <v>2018</v>
      </c>
      <c r="D37" s="6">
        <v>2019</v>
      </c>
      <c r="E37" s="6">
        <v>2020</v>
      </c>
      <c r="F37" s="6">
        <v>2021</v>
      </c>
      <c r="G37" s="6">
        <v>2022</v>
      </c>
    </row>
    <row r="38" spans="1:7" ht="14.55" x14ac:dyDescent="0.35">
      <c r="A38" t="s">
        <v>23</v>
      </c>
      <c r="B38" s="4">
        <f>B21+B30</f>
        <v>446636.2861797419</v>
      </c>
      <c r="C38" s="4">
        <f t="shared" ref="C38:G38" si="4">C21+C30</f>
        <v>446101.51280686329</v>
      </c>
      <c r="D38" s="4">
        <f t="shared" si="4"/>
        <v>449958.16421983938</v>
      </c>
      <c r="E38" s="4">
        <f t="shared" si="4"/>
        <v>453821.34749739798</v>
      </c>
      <c r="F38" s="4">
        <f t="shared" si="4"/>
        <v>457608.11889556953</v>
      </c>
      <c r="G38" s="4">
        <f t="shared" si="4"/>
        <v>461272.03919284447</v>
      </c>
    </row>
    <row r="39" spans="1:7" ht="14.55" x14ac:dyDescent="0.35">
      <c r="A39" t="s">
        <v>24</v>
      </c>
      <c r="B39" s="4">
        <f t="shared" ref="B39:G41" si="5">B22+B31</f>
        <v>330694.81516995421</v>
      </c>
      <c r="C39" s="4">
        <f t="shared" si="5"/>
        <v>328410.35308987473</v>
      </c>
      <c r="D39" s="4">
        <f t="shared" si="5"/>
        <v>330076.38092844823</v>
      </c>
      <c r="E39" s="4">
        <f t="shared" si="5"/>
        <v>331740.84713832871</v>
      </c>
      <c r="F39" s="4">
        <f t="shared" si="5"/>
        <v>333472.80886741413</v>
      </c>
      <c r="G39" s="4">
        <f t="shared" si="5"/>
        <v>335222.509935076</v>
      </c>
    </row>
    <row r="40" spans="1:7" ht="14.55" x14ac:dyDescent="0.35">
      <c r="A40" t="s">
        <v>18</v>
      </c>
      <c r="B40" s="4">
        <f t="shared" si="5"/>
        <v>149165.50636254268</v>
      </c>
      <c r="C40" s="4">
        <f t="shared" si="5"/>
        <v>149484.64840405111</v>
      </c>
      <c r="D40" s="4">
        <f t="shared" si="5"/>
        <v>149813.42757245863</v>
      </c>
      <c r="E40" s="4">
        <f t="shared" si="5"/>
        <v>150144.64691551155</v>
      </c>
      <c r="F40" s="4">
        <f t="shared" si="5"/>
        <v>150445.33725800301</v>
      </c>
      <c r="G40" s="4">
        <f t="shared" si="5"/>
        <v>150700.60943742245</v>
      </c>
    </row>
    <row r="41" spans="1:7" ht="14.55" x14ac:dyDescent="0.35">
      <c r="A41" t="s">
        <v>25</v>
      </c>
      <c r="B41" s="4">
        <f t="shared" si="5"/>
        <v>214934.39458496901</v>
      </c>
      <c r="C41" s="4">
        <f t="shared" si="5"/>
        <v>225944.18649169465</v>
      </c>
      <c r="D41" s="4">
        <f t="shared" si="5"/>
        <v>228666.47397304405</v>
      </c>
      <c r="E41" s="4">
        <f t="shared" si="5"/>
        <v>231390.04036235021</v>
      </c>
      <c r="F41" s="4">
        <f t="shared" si="5"/>
        <v>234087.96276894171</v>
      </c>
      <c r="G41" s="4">
        <f t="shared" si="5"/>
        <v>236736.51410973305</v>
      </c>
    </row>
    <row r="42" spans="1:7" ht="14.55" x14ac:dyDescent="0.35">
      <c r="A42" t="s">
        <v>20</v>
      </c>
      <c r="B42" s="4">
        <v>1141431.0022972077</v>
      </c>
      <c r="C42" s="4">
        <v>1149940.7007924838</v>
      </c>
      <c r="D42" s="4">
        <v>1158514.4466937904</v>
      </c>
      <c r="E42" s="4">
        <v>1167096.8819135886</v>
      </c>
      <c r="F42" s="4">
        <v>1175614.2277899282</v>
      </c>
      <c r="G42" s="4">
        <v>1183931.6726750759</v>
      </c>
    </row>
    <row r="43" spans="1:7" ht="14.55" x14ac:dyDescent="0.35">
      <c r="A43" t="s">
        <v>21</v>
      </c>
      <c r="B43" s="4">
        <f>B42-B9</f>
        <v>0</v>
      </c>
      <c r="C43" s="4">
        <f t="shared" ref="C43:G43" si="6">C42-C9</f>
        <v>0</v>
      </c>
      <c r="D43" s="4">
        <f t="shared" si="6"/>
        <v>0</v>
      </c>
      <c r="E43" s="4">
        <f t="shared" si="6"/>
        <v>0</v>
      </c>
      <c r="F43" s="4">
        <f t="shared" si="6"/>
        <v>0</v>
      </c>
      <c r="G43" s="4">
        <f t="shared" si="6"/>
        <v>0</v>
      </c>
    </row>
    <row r="44" spans="1:7" ht="14.55" x14ac:dyDescent="0.35">
      <c r="B44" s="4"/>
      <c r="C44" s="4"/>
      <c r="D44" s="4"/>
      <c r="E44" s="4"/>
      <c r="F44" s="4"/>
      <c r="G44" s="4"/>
    </row>
    <row r="45" spans="1:7" ht="14.55" x14ac:dyDescent="0.35">
      <c r="B45" s="4"/>
      <c r="C45" s="4"/>
      <c r="D45" s="4"/>
      <c r="E45" s="4"/>
      <c r="F45" s="4"/>
      <c r="G45" s="4"/>
    </row>
    <row r="46" spans="1:7" ht="14.55" x14ac:dyDescent="0.35">
      <c r="B46" s="4"/>
      <c r="C46" s="4"/>
      <c r="D46" s="4"/>
      <c r="E46" s="4"/>
      <c r="F46" s="4"/>
      <c r="G46" s="4"/>
    </row>
    <row r="47" spans="1:7" ht="14.55" x14ac:dyDescent="0.35">
      <c r="B47" s="4"/>
      <c r="C47" s="4"/>
      <c r="D47" s="4"/>
      <c r="E47" s="4"/>
      <c r="F47" s="4"/>
      <c r="G47" s="4"/>
    </row>
    <row r="48" spans="1:7" ht="14.55" x14ac:dyDescent="0.35">
      <c r="B48" s="4"/>
      <c r="C48" s="4"/>
      <c r="D48" s="4"/>
      <c r="E48" s="4"/>
      <c r="F48" s="4"/>
      <c r="G48" s="4"/>
    </row>
    <row r="49" spans="1:23" ht="14.55" x14ac:dyDescent="0.35">
      <c r="A49" s="1" t="s">
        <v>27</v>
      </c>
    </row>
    <row r="50" spans="1:23" ht="14.55" x14ac:dyDescent="0.35">
      <c r="B50" s="2">
        <v>2017</v>
      </c>
      <c r="C50" s="2">
        <v>2018</v>
      </c>
      <c r="D50" s="2">
        <v>2019</v>
      </c>
      <c r="E50" s="2">
        <v>2020</v>
      </c>
      <c r="F50" s="2">
        <v>2021</v>
      </c>
      <c r="G50" s="2">
        <v>2022</v>
      </c>
    </row>
    <row r="51" spans="1:23" ht="14.55" x14ac:dyDescent="0.35">
      <c r="A51" s="3" t="s">
        <v>28</v>
      </c>
      <c r="B51" s="5"/>
      <c r="C51" s="5"/>
      <c r="D51" s="5"/>
      <c r="E51" s="5"/>
      <c r="F51" s="4"/>
      <c r="G51" s="4"/>
    </row>
    <row r="52" spans="1:23" ht="14.55" x14ac:dyDescent="0.35">
      <c r="A52" t="s">
        <v>5</v>
      </c>
      <c r="B52" s="6">
        <v>-22.507036824943498</v>
      </c>
      <c r="C52" s="6">
        <f>($G52-$B52)/5+B52</f>
        <v>34.167105635442809</v>
      </c>
      <c r="D52" s="6">
        <f>($G52-$B52)/5+C52</f>
        <v>90.841248095829116</v>
      </c>
      <c r="E52" s="6">
        <f>($G52-$B52)/5+D52</f>
        <v>147.51539055621544</v>
      </c>
      <c r="F52" s="6">
        <f>($G52-$B52)/5+E52</f>
        <v>204.18953301660173</v>
      </c>
      <c r="G52" s="6">
        <v>260.86367547698802</v>
      </c>
    </row>
    <row r="53" spans="1:23" ht="14.55" x14ac:dyDescent="0.35">
      <c r="A53" t="s">
        <v>6</v>
      </c>
      <c r="B53" s="4">
        <v>113673.49296317506</v>
      </c>
      <c r="C53" s="4">
        <f>B53+C52</f>
        <v>113707.6600688105</v>
      </c>
      <c r="D53" s="4">
        <f t="shared" ref="D53:G53" si="7">C53+D52</f>
        <v>113798.50131690633</v>
      </c>
      <c r="E53" s="4">
        <f>D53+E52</f>
        <v>113946.01670746255</v>
      </c>
      <c r="F53" s="4">
        <f t="shared" si="7"/>
        <v>114150.20624047915</v>
      </c>
      <c r="G53" s="4">
        <f t="shared" si="7"/>
        <v>114411.06991595613</v>
      </c>
    </row>
    <row r="54" spans="1:23" ht="14.55" x14ac:dyDescent="0.35">
      <c r="A54" t="s">
        <v>29</v>
      </c>
    </row>
    <row r="55" spans="1:23" ht="14.55" x14ac:dyDescent="0.35">
      <c r="A55" t="s">
        <v>30</v>
      </c>
    </row>
    <row r="56" spans="1:23" ht="14.55" x14ac:dyDescent="0.35">
      <c r="A56" t="s">
        <v>31</v>
      </c>
    </row>
    <row r="57" spans="1:23" ht="14.55" x14ac:dyDescent="0.35">
      <c r="A57" t="s">
        <v>32</v>
      </c>
      <c r="R57" s="4"/>
      <c r="S57" s="4"/>
      <c r="T57" s="4"/>
      <c r="U57" s="4"/>
      <c r="V57" s="4"/>
      <c r="W57" s="4"/>
    </row>
    <row r="58" spans="1:23" ht="14.55" x14ac:dyDescent="0.35">
      <c r="A58" s="7" t="s">
        <v>33</v>
      </c>
      <c r="S58" s="6"/>
      <c r="T58" s="6"/>
      <c r="U58" s="6"/>
      <c r="V58" s="6"/>
      <c r="W58" s="6"/>
    </row>
    <row r="59" spans="1:23" ht="14.55" x14ac:dyDescent="0.35">
      <c r="A59" s="7" t="s">
        <v>34</v>
      </c>
      <c r="S59" s="6"/>
      <c r="T59" s="6"/>
      <c r="U59" s="6"/>
      <c r="V59" s="6"/>
      <c r="W59" s="6"/>
    </row>
    <row r="60" spans="1:23" ht="14.55" x14ac:dyDescent="0.35">
      <c r="A60" t="s">
        <v>11</v>
      </c>
      <c r="S60" s="6"/>
      <c r="T60" s="6"/>
      <c r="U60" s="6"/>
      <c r="V60" s="6"/>
      <c r="W60" s="6"/>
    </row>
    <row r="61" spans="1:23" ht="14.55" x14ac:dyDescent="0.35">
      <c r="A61" t="s">
        <v>35</v>
      </c>
      <c r="S61" s="6"/>
      <c r="T61" s="6"/>
      <c r="U61" s="6"/>
      <c r="V61" s="6"/>
      <c r="W61" s="6"/>
    </row>
    <row r="64" spans="1:23" ht="14.55" x14ac:dyDescent="0.35">
      <c r="A64" s="1" t="s">
        <v>36</v>
      </c>
      <c r="K64" s="1" t="s">
        <v>37</v>
      </c>
    </row>
    <row r="65" spans="1:23" ht="14.55" x14ac:dyDescent="0.35">
      <c r="A65" t="s">
        <v>15</v>
      </c>
      <c r="B65" s="2">
        <v>2017</v>
      </c>
      <c r="C65" s="2">
        <v>2018</v>
      </c>
      <c r="D65" s="2">
        <v>2019</v>
      </c>
      <c r="E65" s="2">
        <v>2020</v>
      </c>
      <c r="F65" s="2">
        <v>2021</v>
      </c>
      <c r="G65" s="2">
        <v>2022</v>
      </c>
      <c r="L65">
        <v>2011</v>
      </c>
      <c r="M65">
        <v>2012</v>
      </c>
      <c r="N65">
        <v>2013</v>
      </c>
      <c r="O65">
        <v>2014</v>
      </c>
      <c r="P65">
        <v>2015</v>
      </c>
      <c r="Q65">
        <v>2016</v>
      </c>
      <c r="R65">
        <v>2017</v>
      </c>
      <c r="S65">
        <v>2018</v>
      </c>
      <c r="T65">
        <v>2019</v>
      </c>
      <c r="U65">
        <v>2020</v>
      </c>
      <c r="V65">
        <v>2021</v>
      </c>
      <c r="W65">
        <v>2022</v>
      </c>
    </row>
    <row r="66" spans="1:23" ht="14.55" x14ac:dyDescent="0.35">
      <c r="A66" t="s">
        <v>38</v>
      </c>
      <c r="B66" s="4">
        <f t="shared" ref="B66:G69" si="8">B$53*R66</f>
        <v>5378.7305231495047</v>
      </c>
      <c r="C66" s="4">
        <f t="shared" si="8"/>
        <v>5434.649614848262</v>
      </c>
      <c r="D66" s="4">
        <f t="shared" si="8"/>
        <v>5492.9570554247157</v>
      </c>
      <c r="E66" s="4">
        <f t="shared" si="8"/>
        <v>5554.4026306134092</v>
      </c>
      <c r="F66" s="4">
        <f t="shared" si="8"/>
        <v>5612.8162275746108</v>
      </c>
      <c r="G66" s="4">
        <f t="shared" si="8"/>
        <v>5668.9359545316511</v>
      </c>
      <c r="K66" t="s">
        <v>38</v>
      </c>
      <c r="L66" s="8">
        <v>6.0769881556683586E-2</v>
      </c>
      <c r="M66" s="8">
        <v>5.5248152771685953E-2</v>
      </c>
      <c r="N66" s="8">
        <v>5.6168760857305496E-2</v>
      </c>
      <c r="O66" s="8">
        <v>5.7062141935936693E-2</v>
      </c>
      <c r="P66" s="8">
        <v>5.3784062819852846E-2</v>
      </c>
      <c r="Q66" s="8">
        <v>4.6817830002814524E-2</v>
      </c>
      <c r="R66" s="8">
        <v>4.7317368217865571E-2</v>
      </c>
      <c r="S66" s="8">
        <v>4.7794929660494895E-2</v>
      </c>
      <c r="T66" s="8">
        <v>4.8269151103562571E-2</v>
      </c>
      <c r="U66" s="8">
        <v>4.8745913118432342E-2</v>
      </c>
      <c r="V66" s="8">
        <v>4.9170443159341687E-2</v>
      </c>
      <c r="W66" s="8">
        <v>4.9548841372569347E-2</v>
      </c>
    </row>
    <row r="67" spans="1:23" ht="14.55" x14ac:dyDescent="0.35">
      <c r="A67" t="s">
        <v>39</v>
      </c>
      <c r="B67" s="4">
        <f t="shared" si="8"/>
        <v>88817.215113084574</v>
      </c>
      <c r="C67" s="4">
        <f t="shared" si="8"/>
        <v>88800.899806478017</v>
      </c>
      <c r="D67" s="4">
        <f t="shared" si="8"/>
        <v>88829.512573780055</v>
      </c>
      <c r="E67" s="4">
        <f t="shared" si="8"/>
        <v>88901.5881273704</v>
      </c>
      <c r="F67" s="4">
        <f t="shared" si="8"/>
        <v>89022.475626913962</v>
      </c>
      <c r="G67" s="4">
        <f t="shared" si="8"/>
        <v>89191.589875961115</v>
      </c>
      <c r="K67" t="s">
        <v>39</v>
      </c>
      <c r="L67" s="8">
        <v>0.82990693739424704</v>
      </c>
      <c r="M67" s="8">
        <v>0.83094065251864102</v>
      </c>
      <c r="N67" s="8">
        <v>0.83020073010188278</v>
      </c>
      <c r="O67" s="8">
        <v>0.83788526157868415</v>
      </c>
      <c r="P67" s="8">
        <v>0.77337739275734485</v>
      </c>
      <c r="Q67" s="8">
        <v>0.78171615536166617</v>
      </c>
      <c r="R67" s="8">
        <v>0.78133620070826215</v>
      </c>
      <c r="S67" s="8">
        <v>0.78095793856579154</v>
      </c>
      <c r="T67" s="8">
        <v>0.78058596155328464</v>
      </c>
      <c r="U67" s="8">
        <v>0.78020795018759137</v>
      </c>
      <c r="V67" s="8">
        <v>0.77987135160641896</v>
      </c>
      <c r="W67" s="8">
        <v>0.77957132943061636</v>
      </c>
    </row>
    <row r="68" spans="1:23" ht="14.55" x14ac:dyDescent="0.35">
      <c r="A68" t="s">
        <v>40</v>
      </c>
      <c r="B68" s="4">
        <f t="shared" si="8"/>
        <v>1714.5902134534044</v>
      </c>
      <c r="C68" s="4">
        <f t="shared" si="8"/>
        <v>1715.2364648136806</v>
      </c>
      <c r="D68" s="4">
        <f t="shared" si="8"/>
        <v>1716.6969365471691</v>
      </c>
      <c r="E68" s="4">
        <f t="shared" si="8"/>
        <v>1719.0484215419078</v>
      </c>
      <c r="F68" s="4">
        <f t="shared" si="8"/>
        <v>1722.2414314449743</v>
      </c>
      <c r="G68" s="4">
        <f t="shared" si="8"/>
        <v>1726.2776977712451</v>
      </c>
      <c r="K68" t="s">
        <v>40</v>
      </c>
      <c r="L68" s="8">
        <v>1.0761421319796955E-2</v>
      </c>
      <c r="M68" s="8">
        <v>9.9952764938088332E-3</v>
      </c>
      <c r="N68" s="8">
        <v>9.9690411212967969E-3</v>
      </c>
      <c r="O68" s="8">
        <v>1.0238548530018161E-2</v>
      </c>
      <c r="P68" s="8">
        <v>1.6699678960139883E-2</v>
      </c>
      <c r="Q68" s="8">
        <v>1.5084083872783564E-2</v>
      </c>
      <c r="R68" s="8">
        <v>1.5083465535882251E-2</v>
      </c>
      <c r="S68" s="8">
        <v>1.5084616672049189E-2</v>
      </c>
      <c r="T68" s="8">
        <v>1.5085409005225012E-2</v>
      </c>
      <c r="U68" s="8">
        <v>1.5086516152251981E-2</v>
      </c>
      <c r="V68" s="8">
        <v>1.50875017064511E-2</v>
      </c>
      <c r="W68" s="8">
        <v>1.508837998839912E-2</v>
      </c>
    </row>
    <row r="69" spans="1:23" ht="14.55" x14ac:dyDescent="0.35">
      <c r="A69" t="s">
        <v>41</v>
      </c>
      <c r="B69" s="4">
        <f t="shared" si="8"/>
        <v>17762.957113487584</v>
      </c>
      <c r="C69" s="4">
        <f t="shared" si="8"/>
        <v>17756.874182670519</v>
      </c>
      <c r="D69" s="4">
        <f t="shared" si="8"/>
        <v>17759.33475115438</v>
      </c>
      <c r="E69" s="4">
        <f t="shared" si="8"/>
        <v>17770.97752793683</v>
      </c>
      <c r="F69" s="4">
        <f t="shared" si="8"/>
        <v>17792.672954545607</v>
      </c>
      <c r="G69" s="4">
        <f t="shared" si="8"/>
        <v>17824.266387692118</v>
      </c>
      <c r="K69" t="s">
        <v>41</v>
      </c>
      <c r="L69" s="8">
        <v>9.8561759729272419E-2</v>
      </c>
      <c r="M69" s="8">
        <v>0.10381591821586424</v>
      </c>
      <c r="N69" s="8">
        <v>0.10366146791951483</v>
      </c>
      <c r="O69" s="8">
        <v>9.4814047955360983E-2</v>
      </c>
      <c r="P69" s="8">
        <v>0.15613886546266248</v>
      </c>
      <c r="Q69" s="8">
        <v>0.15638193076273571</v>
      </c>
      <c r="R69" s="8">
        <v>0.1562629655379901</v>
      </c>
      <c r="S69" s="8">
        <v>0.15616251510166421</v>
      </c>
      <c r="T69" s="8">
        <v>0.15605947833792769</v>
      </c>
      <c r="U69" s="8">
        <v>0.15595962054172424</v>
      </c>
      <c r="V69" s="8">
        <v>0.15587070352778823</v>
      </c>
      <c r="W69" s="8">
        <v>0.15579144920841517</v>
      </c>
    </row>
    <row r="70" spans="1:23" ht="14.55" x14ac:dyDescent="0.35">
      <c r="A70" t="s">
        <v>20</v>
      </c>
      <c r="B70" s="4">
        <f>SUM(B66:B69)</f>
        <v>113673.49296317506</v>
      </c>
      <c r="C70" s="4">
        <f t="shared" ref="C70:G70" si="9">SUM(C66:C69)</f>
        <v>113707.6600688105</v>
      </c>
      <c r="D70" s="4">
        <f t="shared" si="9"/>
        <v>113798.50131690633</v>
      </c>
      <c r="E70" s="4">
        <f t="shared" si="9"/>
        <v>113946.01670746255</v>
      </c>
      <c r="F70" s="4">
        <f t="shared" si="9"/>
        <v>114150.20624047915</v>
      </c>
      <c r="G70" s="4">
        <f t="shared" si="9"/>
        <v>114411.06991595613</v>
      </c>
      <c r="L70" s="8">
        <v>1</v>
      </c>
      <c r="M70" s="8">
        <v>1</v>
      </c>
      <c r="N70" s="8">
        <v>1</v>
      </c>
      <c r="O70" s="8">
        <v>1</v>
      </c>
      <c r="P70" s="8">
        <v>1</v>
      </c>
      <c r="Q70" s="8">
        <v>1</v>
      </c>
      <c r="R70" s="8">
        <v>1</v>
      </c>
      <c r="S70" s="8">
        <v>1</v>
      </c>
      <c r="T70" s="8">
        <v>1</v>
      </c>
      <c r="U70" s="8">
        <v>1</v>
      </c>
      <c r="V70" s="8">
        <v>1</v>
      </c>
      <c r="W70" s="8">
        <v>1</v>
      </c>
    </row>
    <row r="71" spans="1:23" ht="14.55" x14ac:dyDescent="0.35">
      <c r="A71" t="s">
        <v>21</v>
      </c>
      <c r="B71" s="4">
        <f>B70-B53</f>
        <v>0</v>
      </c>
      <c r="C71" s="4">
        <f t="shared" ref="C71:G71" si="10">C70-C53</f>
        <v>0</v>
      </c>
      <c r="D71" s="4">
        <f t="shared" si="10"/>
        <v>0</v>
      </c>
      <c r="E71" s="4">
        <f t="shared" si="10"/>
        <v>0</v>
      </c>
      <c r="F71" s="4">
        <f t="shared" si="10"/>
        <v>0</v>
      </c>
      <c r="G71" s="4">
        <f t="shared" si="10"/>
        <v>0</v>
      </c>
    </row>
    <row r="73" spans="1:23" ht="14.55" x14ac:dyDescent="0.35">
      <c r="R73" s="4"/>
      <c r="S73" s="4"/>
      <c r="T73" s="4"/>
      <c r="U73" s="4"/>
      <c r="V73" s="4"/>
      <c r="W73" s="4"/>
    </row>
    <row r="74" spans="1:23" ht="14.55" x14ac:dyDescent="0.35">
      <c r="A74" s="1" t="s">
        <v>42</v>
      </c>
      <c r="R74" s="4"/>
      <c r="S74" s="4"/>
      <c r="T74" s="4"/>
      <c r="U74" s="4"/>
      <c r="V74" s="4"/>
      <c r="W74" s="4"/>
    </row>
    <row r="75" spans="1:23" ht="14.55" x14ac:dyDescent="0.35">
      <c r="A75" t="s">
        <v>15</v>
      </c>
      <c r="B75" s="2">
        <v>2017</v>
      </c>
      <c r="C75" s="2">
        <v>2018</v>
      </c>
      <c r="D75" s="2">
        <v>2019</v>
      </c>
      <c r="E75" s="2">
        <v>2020</v>
      </c>
      <c r="F75" s="2">
        <v>2021</v>
      </c>
      <c r="G75" s="2">
        <v>2022</v>
      </c>
      <c r="R75" s="4"/>
      <c r="S75" s="4"/>
      <c r="T75" s="4"/>
      <c r="U75" s="4"/>
      <c r="V75" s="4"/>
      <c r="W75" s="4"/>
    </row>
    <row r="76" spans="1:23" ht="14.55" x14ac:dyDescent="0.35">
      <c r="A76" t="s">
        <v>38</v>
      </c>
      <c r="B76" s="6">
        <v>0</v>
      </c>
      <c r="C76" s="6">
        <v>-29</v>
      </c>
      <c r="D76" s="6">
        <v>-36</v>
      </c>
      <c r="E76" s="6">
        <v>-43</v>
      </c>
      <c r="F76" s="6">
        <v>-50</v>
      </c>
      <c r="G76" s="6">
        <v>-57</v>
      </c>
      <c r="R76" s="4"/>
      <c r="S76" s="4"/>
      <c r="T76" s="4"/>
      <c r="U76" s="4"/>
      <c r="V76" s="4"/>
      <c r="W76" s="4"/>
    </row>
    <row r="77" spans="1:23" ht="14.55" x14ac:dyDescent="0.35">
      <c r="A77" t="s">
        <v>39</v>
      </c>
      <c r="B77" s="6">
        <v>0</v>
      </c>
      <c r="C77" s="6">
        <v>-317</v>
      </c>
      <c r="D77" s="6">
        <v>-407</v>
      </c>
      <c r="E77" s="6">
        <v>-497</v>
      </c>
      <c r="F77" s="6">
        <v>-587</v>
      </c>
      <c r="G77" s="6">
        <v>-677</v>
      </c>
      <c r="R77" s="4"/>
      <c r="S77" s="4"/>
      <c r="T77" s="4"/>
      <c r="U77" s="4"/>
      <c r="V77" s="4"/>
      <c r="W77" s="4"/>
    </row>
    <row r="78" spans="1:23" ht="14.55" x14ac:dyDescent="0.35">
      <c r="A78" t="s">
        <v>40</v>
      </c>
      <c r="B78" s="6">
        <v>0</v>
      </c>
      <c r="C78" s="6">
        <v>29</v>
      </c>
      <c r="D78" s="6">
        <v>36</v>
      </c>
      <c r="E78" s="6">
        <v>43</v>
      </c>
      <c r="F78" s="6">
        <v>50</v>
      </c>
      <c r="G78" s="6">
        <v>57</v>
      </c>
    </row>
    <row r="79" spans="1:23" ht="14.55" x14ac:dyDescent="0.35">
      <c r="A79" t="s">
        <v>41</v>
      </c>
      <c r="B79" s="6">
        <v>0</v>
      </c>
      <c r="C79" s="6">
        <v>317</v>
      </c>
      <c r="D79" s="6">
        <v>407</v>
      </c>
      <c r="E79" s="6">
        <v>497</v>
      </c>
      <c r="F79" s="6">
        <v>587</v>
      </c>
      <c r="G79" s="6">
        <v>677</v>
      </c>
    </row>
    <row r="80" spans="1:23" ht="14.55" x14ac:dyDescent="0.35">
      <c r="A80" t="s">
        <v>20</v>
      </c>
      <c r="B80" s="6">
        <v>0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</row>
    <row r="82" spans="1:7" ht="14.55" x14ac:dyDescent="0.35">
      <c r="A82" s="1" t="s">
        <v>109</v>
      </c>
    </row>
    <row r="83" spans="1:7" ht="14.55" x14ac:dyDescent="0.35">
      <c r="A83" t="s">
        <v>15</v>
      </c>
      <c r="B83" s="2">
        <v>2017</v>
      </c>
      <c r="C83" s="2">
        <v>2018</v>
      </c>
      <c r="D83" s="2">
        <v>2019</v>
      </c>
      <c r="E83" s="2">
        <v>2020</v>
      </c>
      <c r="F83" s="2">
        <v>2021</v>
      </c>
      <c r="G83" s="2">
        <v>2022</v>
      </c>
    </row>
    <row r="84" spans="1:7" ht="14.55" x14ac:dyDescent="0.35">
      <c r="A84" t="s">
        <v>38</v>
      </c>
      <c r="B84" s="4">
        <f>B66+B76</f>
        <v>5378.7305231495047</v>
      </c>
      <c r="C84" s="4">
        <f t="shared" ref="C84:G84" si="11">C66+C76</f>
        <v>5405.649614848262</v>
      </c>
      <c r="D84" s="4">
        <f t="shared" si="11"/>
        <v>5456.9570554247157</v>
      </c>
      <c r="E84" s="4">
        <f t="shared" si="11"/>
        <v>5511.4026306134092</v>
      </c>
      <c r="F84" s="4">
        <f t="shared" si="11"/>
        <v>5562.8162275746108</v>
      </c>
      <c r="G84" s="4">
        <f t="shared" si="11"/>
        <v>5611.9359545316511</v>
      </c>
    </row>
    <row r="85" spans="1:7" ht="14.55" x14ac:dyDescent="0.35">
      <c r="A85" t="s">
        <v>39</v>
      </c>
      <c r="B85" s="4">
        <f t="shared" ref="B85:G87" si="12">B67+B77</f>
        <v>88817.215113084574</v>
      </c>
      <c r="C85" s="4">
        <f t="shared" si="12"/>
        <v>88483.899806478017</v>
      </c>
      <c r="D85" s="4">
        <f t="shared" si="12"/>
        <v>88422.512573780055</v>
      </c>
      <c r="E85" s="4">
        <f t="shared" si="12"/>
        <v>88404.5881273704</v>
      </c>
      <c r="F85" s="4">
        <f t="shared" si="12"/>
        <v>88435.475626913962</v>
      </c>
      <c r="G85" s="4">
        <f t="shared" si="12"/>
        <v>88514.589875961115</v>
      </c>
    </row>
    <row r="86" spans="1:7" ht="14.55" x14ac:dyDescent="0.35">
      <c r="A86" t="s">
        <v>40</v>
      </c>
      <c r="B86" s="4">
        <f t="shared" si="12"/>
        <v>1714.5902134534044</v>
      </c>
      <c r="C86" s="4">
        <f t="shared" si="12"/>
        <v>1744.2364648136806</v>
      </c>
      <c r="D86" s="4">
        <f t="shared" si="12"/>
        <v>1752.6969365471691</v>
      </c>
      <c r="E86" s="4">
        <f t="shared" si="12"/>
        <v>1762.0484215419078</v>
      </c>
      <c r="F86" s="4">
        <f t="shared" si="12"/>
        <v>1772.2414314449743</v>
      </c>
      <c r="G86" s="4">
        <f t="shared" si="12"/>
        <v>1783.2776977712451</v>
      </c>
    </row>
    <row r="87" spans="1:7" ht="14.55" x14ac:dyDescent="0.35">
      <c r="A87" t="s">
        <v>41</v>
      </c>
      <c r="B87" s="4">
        <f t="shared" si="12"/>
        <v>17762.957113487584</v>
      </c>
      <c r="C87" s="4">
        <f t="shared" si="12"/>
        <v>18073.874182670519</v>
      </c>
      <c r="D87" s="4">
        <f t="shared" si="12"/>
        <v>18166.33475115438</v>
      </c>
      <c r="E87" s="4">
        <f t="shared" si="12"/>
        <v>18267.97752793683</v>
      </c>
      <c r="F87" s="4">
        <f t="shared" si="12"/>
        <v>18379.672954545607</v>
      </c>
      <c r="G87" s="4">
        <f t="shared" si="12"/>
        <v>18501.266387692118</v>
      </c>
    </row>
    <row r="88" spans="1:7" ht="14.55" x14ac:dyDescent="0.35">
      <c r="A88" t="s">
        <v>20</v>
      </c>
      <c r="B88" s="4">
        <f>SUM(B84:B87)</f>
        <v>113673.49296317506</v>
      </c>
      <c r="C88" s="4">
        <f t="shared" ref="C88:G88" si="13">SUM(C84:C87)</f>
        <v>113707.6600688105</v>
      </c>
      <c r="D88" s="4">
        <f t="shared" si="13"/>
        <v>113798.50131690633</v>
      </c>
      <c r="E88" s="4">
        <f t="shared" si="13"/>
        <v>113946.01670746255</v>
      </c>
      <c r="F88" s="4">
        <f t="shared" si="13"/>
        <v>114150.20624047915</v>
      </c>
      <c r="G88" s="4">
        <f t="shared" si="13"/>
        <v>114411.06991595613</v>
      </c>
    </row>
    <row r="89" spans="1:7" ht="14.55" x14ac:dyDescent="0.35">
      <c r="A89" t="s">
        <v>21</v>
      </c>
      <c r="B89" s="4">
        <f>B88-B53</f>
        <v>0</v>
      </c>
      <c r="C89" s="4">
        <f t="shared" ref="C89:G89" si="14">C88-C53</f>
        <v>0</v>
      </c>
      <c r="D89" s="4">
        <f t="shared" si="14"/>
        <v>0</v>
      </c>
      <c r="E89" s="4">
        <f t="shared" si="14"/>
        <v>0</v>
      </c>
      <c r="F89" s="4">
        <f t="shared" si="14"/>
        <v>0</v>
      </c>
      <c r="G89" s="4">
        <f t="shared" si="14"/>
        <v>0</v>
      </c>
    </row>
    <row r="90" spans="1:7" ht="14.55" x14ac:dyDescent="0.35">
      <c r="B90" s="4"/>
      <c r="C90" s="4"/>
      <c r="D90" s="4"/>
      <c r="E90" s="4"/>
      <c r="F90" s="4"/>
      <c r="G90" s="4"/>
    </row>
    <row r="92" spans="1:7" ht="14.55" x14ac:dyDescent="0.35">
      <c r="A92" s="1" t="s">
        <v>43</v>
      </c>
    </row>
    <row r="93" spans="1:7" ht="14.55" x14ac:dyDescent="0.35">
      <c r="B93" s="2">
        <v>2017</v>
      </c>
      <c r="C93" s="2">
        <v>2018</v>
      </c>
      <c r="D93" s="2">
        <v>2019</v>
      </c>
      <c r="E93" s="2">
        <v>2020</v>
      </c>
      <c r="F93" s="2">
        <v>2021</v>
      </c>
      <c r="G93" s="2">
        <v>2022</v>
      </c>
    </row>
    <row r="94" spans="1:7" ht="14.55" x14ac:dyDescent="0.35">
      <c r="A94" s="3" t="s">
        <v>44</v>
      </c>
      <c r="B94" s="2"/>
      <c r="C94" s="2"/>
      <c r="D94" s="2"/>
    </row>
    <row r="95" spans="1:7" x14ac:dyDescent="0.3">
      <c r="A95" t="s">
        <v>2</v>
      </c>
      <c r="B95" s="4">
        <f t="shared" ref="B95:G95" si="15">B9+B53</f>
        <v>1255104.4952603828</v>
      </c>
      <c r="C95" s="4">
        <f t="shared" si="15"/>
        <v>1263648.3608612942</v>
      </c>
      <c r="D95" s="4">
        <f t="shared" si="15"/>
        <v>1272312.9480106968</v>
      </c>
      <c r="E95" s="4">
        <f t="shared" si="15"/>
        <v>1281042.8986210509</v>
      </c>
      <c r="F95" s="4">
        <f t="shared" si="15"/>
        <v>1289764.4340304076</v>
      </c>
      <c r="G95" s="4">
        <f t="shared" si="15"/>
        <v>1298342.7425910321</v>
      </c>
    </row>
    <row r="96" spans="1:7" x14ac:dyDescent="0.3">
      <c r="B96" s="4"/>
      <c r="C96" s="4"/>
      <c r="D96" s="4"/>
      <c r="E96" s="4"/>
      <c r="F96" s="4"/>
      <c r="G96" s="4"/>
    </row>
    <row r="97" spans="1:7" x14ac:dyDescent="0.3">
      <c r="A97" s="3" t="s">
        <v>45</v>
      </c>
      <c r="B97" s="5"/>
      <c r="C97" s="5"/>
      <c r="D97" s="5"/>
      <c r="E97" s="5"/>
      <c r="F97" s="4"/>
      <c r="G97" s="4"/>
    </row>
    <row r="98" spans="1:7" x14ac:dyDescent="0.3">
      <c r="A98" t="s">
        <v>46</v>
      </c>
      <c r="B98" s="11">
        <v>4.2114566937669724E-3</v>
      </c>
      <c r="C98" s="11">
        <v>4.2125817101619518E-3</v>
      </c>
      <c r="D98" s="11">
        <v>4.2155780656629701E-3</v>
      </c>
      <c r="E98" s="11">
        <v>4.2161102225731877E-3</v>
      </c>
      <c r="F98" s="11">
        <v>4.2160016756227266E-3</v>
      </c>
      <c r="G98" s="11">
        <v>4.2162850189236076E-3</v>
      </c>
    </row>
    <row r="99" spans="1:7" x14ac:dyDescent="0.3">
      <c r="A99" t="s">
        <v>6</v>
      </c>
      <c r="B99" s="4">
        <f>B95*B98</f>
        <v>5285.8182279413559</v>
      </c>
      <c r="C99" s="4">
        <f>C95*C98</f>
        <v>5323.2219730404177</v>
      </c>
      <c r="D99" s="4">
        <f t="shared" ref="D99:G99" si="16">D95*D98</f>
        <v>5363.5345562928842</v>
      </c>
      <c r="E99" s="4">
        <f t="shared" si="16"/>
        <v>5401.0180604309999</v>
      </c>
      <c r="F99" s="4">
        <f t="shared" si="16"/>
        <v>5437.6490150307964</v>
      </c>
      <c r="G99" s="4">
        <f t="shared" si="16"/>
        <v>5474.1830550147579</v>
      </c>
    </row>
    <row r="100" spans="1:7" x14ac:dyDescent="0.3">
      <c r="A100" t="s">
        <v>47</v>
      </c>
    </row>
    <row r="101" spans="1:7" x14ac:dyDescent="0.3">
      <c r="A101" t="s">
        <v>48</v>
      </c>
    </row>
    <row r="102" spans="1:7" x14ac:dyDescent="0.3">
      <c r="A102" t="s">
        <v>49</v>
      </c>
    </row>
    <row r="103" spans="1:7" x14ac:dyDescent="0.3">
      <c r="A103" s="7" t="s">
        <v>50</v>
      </c>
    </row>
    <row r="104" spans="1:7" x14ac:dyDescent="0.3">
      <c r="A104" s="7" t="s">
        <v>51</v>
      </c>
    </row>
    <row r="105" spans="1:7" x14ac:dyDescent="0.3">
      <c r="A105" t="s">
        <v>52</v>
      </c>
    </row>
    <row r="106" spans="1:7" x14ac:dyDescent="0.3">
      <c r="A106" t="s">
        <v>53</v>
      </c>
    </row>
    <row r="107" spans="1:7" x14ac:dyDescent="0.3">
      <c r="B107" s="12"/>
      <c r="C107" s="12"/>
      <c r="D107" s="12"/>
      <c r="E107" s="12"/>
      <c r="F107" s="12"/>
      <c r="G107" s="12"/>
    </row>
    <row r="110" spans="1:7" x14ac:dyDescent="0.3">
      <c r="A110" s="1" t="s">
        <v>54</v>
      </c>
    </row>
    <row r="111" spans="1:7" x14ac:dyDescent="0.3">
      <c r="B111" s="2">
        <v>2017</v>
      </c>
      <c r="C111" s="2">
        <v>2018</v>
      </c>
      <c r="D111" s="2">
        <v>2019</v>
      </c>
      <c r="E111" s="2">
        <v>2020</v>
      </c>
      <c r="F111" s="2">
        <v>2021</v>
      </c>
      <c r="G111" s="2">
        <v>2022</v>
      </c>
    </row>
    <row r="112" spans="1:7" x14ac:dyDescent="0.3">
      <c r="A112" s="3" t="s">
        <v>44</v>
      </c>
      <c r="B112" s="2"/>
      <c r="C112" s="2"/>
      <c r="D112" s="2"/>
    </row>
    <row r="113" spans="1:30" x14ac:dyDescent="0.3">
      <c r="A113" t="s">
        <v>2</v>
      </c>
      <c r="B113" s="4">
        <f>B95</f>
        <v>1255104.4952603828</v>
      </c>
      <c r="C113" s="4">
        <f t="shared" ref="C113:G113" si="17">C95</f>
        <v>1263648.3608612942</v>
      </c>
      <c r="D113" s="4">
        <f t="shared" si="17"/>
        <v>1272312.9480106968</v>
      </c>
      <c r="E113" s="4">
        <f t="shared" si="17"/>
        <v>1281042.8986210509</v>
      </c>
      <c r="F113" s="4">
        <f t="shared" si="17"/>
        <v>1289764.4340304076</v>
      </c>
      <c r="G113" s="4">
        <f t="shared" si="17"/>
        <v>1298342.7425910321</v>
      </c>
    </row>
    <row r="114" spans="1:30" x14ac:dyDescent="0.3">
      <c r="B114" s="4"/>
      <c r="C114" s="4"/>
      <c r="D114" s="4"/>
      <c r="E114" s="4"/>
      <c r="F114" s="4"/>
      <c r="G114" s="4"/>
    </row>
    <row r="115" spans="1:30" x14ac:dyDescent="0.3">
      <c r="A115" s="3" t="s">
        <v>55</v>
      </c>
      <c r="B115" s="5"/>
      <c r="C115" s="5"/>
      <c r="D115" s="5"/>
      <c r="E115" s="5"/>
      <c r="F115" s="4"/>
      <c r="G115" s="4"/>
    </row>
    <row r="116" spans="1:30" x14ac:dyDescent="0.3">
      <c r="A116" t="s">
        <v>46</v>
      </c>
      <c r="B116" s="11">
        <v>1.9254100653841328E-2</v>
      </c>
      <c r="C116" s="11">
        <v>1.8982213881944304E-2</v>
      </c>
      <c r="D116" s="11">
        <v>1.8723747135338517E-2</v>
      </c>
      <c r="E116" s="11">
        <v>1.8457889297031599E-2</v>
      </c>
      <c r="F116" s="11">
        <v>1.8221205128421104E-2</v>
      </c>
      <c r="G116" s="11">
        <v>1.8013921446886801E-2</v>
      </c>
      <c r="AD116" s="11"/>
    </row>
    <row r="117" spans="1:30" x14ac:dyDescent="0.3">
      <c r="A117" t="s">
        <v>6</v>
      </c>
      <c r="B117" s="4">
        <f>B113*B116</f>
        <v>24165.908282832126</v>
      </c>
      <c r="C117" s="4">
        <f>C113*C116</f>
        <v>23986.843457437422</v>
      </c>
      <c r="D117" s="4">
        <f t="shared" ref="D117:G117" si="18">D113*D116</f>
        <v>23822.465915569388</v>
      </c>
      <c r="E117" s="4">
        <f t="shared" si="18"/>
        <v>23645.348007495832</v>
      </c>
      <c r="F117" s="4">
        <f t="shared" si="18"/>
        <v>23501.062319810004</v>
      </c>
      <c r="G117" s="4">
        <f t="shared" si="18"/>
        <v>23388.244176170421</v>
      </c>
    </row>
    <row r="118" spans="1:30" x14ac:dyDescent="0.3">
      <c r="A118" t="s">
        <v>56</v>
      </c>
    </row>
    <row r="119" spans="1:30" x14ac:dyDescent="0.3">
      <c r="A119" t="s">
        <v>57</v>
      </c>
    </row>
    <row r="120" spans="1:30" x14ac:dyDescent="0.3">
      <c r="A120" t="s">
        <v>58</v>
      </c>
    </row>
    <row r="121" spans="1:30" x14ac:dyDescent="0.3">
      <c r="A121" s="7" t="s">
        <v>59</v>
      </c>
    </row>
    <row r="122" spans="1:30" x14ac:dyDescent="0.3">
      <c r="A122" s="7" t="s">
        <v>60</v>
      </c>
    </row>
    <row r="123" spans="1:30" x14ac:dyDescent="0.3">
      <c r="A123" s="7" t="s">
        <v>61</v>
      </c>
    </row>
    <row r="124" spans="1:30" x14ac:dyDescent="0.3">
      <c r="A124" t="s">
        <v>62</v>
      </c>
    </row>
    <row r="125" spans="1:30" x14ac:dyDescent="0.3">
      <c r="A125" t="s">
        <v>63</v>
      </c>
    </row>
    <row r="126" spans="1:30" x14ac:dyDescent="0.3">
      <c r="B126" s="12"/>
      <c r="C126" s="12"/>
      <c r="D126" s="12"/>
      <c r="E126" s="12"/>
      <c r="F126" s="12"/>
      <c r="G126" s="12"/>
    </row>
    <row r="127" spans="1:30" x14ac:dyDescent="0.3">
      <c r="A127" s="10"/>
      <c r="B127" s="10"/>
      <c r="C127" s="10"/>
      <c r="D127" s="10"/>
      <c r="E127" s="10"/>
      <c r="F127" s="10"/>
      <c r="G127" s="10"/>
    </row>
    <row r="133" spans="1:7" x14ac:dyDescent="0.3">
      <c r="A133" s="1" t="s">
        <v>64</v>
      </c>
    </row>
    <row r="134" spans="1:7" x14ac:dyDescent="0.3">
      <c r="B134" s="2">
        <v>2017</v>
      </c>
      <c r="C134" s="2">
        <v>2018</v>
      </c>
      <c r="D134" s="2">
        <v>2019</v>
      </c>
      <c r="E134" s="2">
        <v>2020</v>
      </c>
      <c r="F134" s="2">
        <v>2021</v>
      </c>
      <c r="G134" s="2">
        <v>2022</v>
      </c>
    </row>
    <row r="135" spans="1:7" x14ac:dyDescent="0.3">
      <c r="A135" s="3" t="s">
        <v>44</v>
      </c>
      <c r="B135" s="2"/>
      <c r="C135" s="2"/>
      <c r="D135" s="2"/>
    </row>
    <row r="136" spans="1:7" x14ac:dyDescent="0.3">
      <c r="A136" t="s">
        <v>2</v>
      </c>
      <c r="B136" s="4">
        <f>B113</f>
        <v>1255104.4952603828</v>
      </c>
      <c r="C136" s="4">
        <f t="shared" ref="C136:G136" si="19">C113</f>
        <v>1263648.3608612942</v>
      </c>
      <c r="D136" s="4">
        <f t="shared" si="19"/>
        <v>1272312.9480106968</v>
      </c>
      <c r="E136" s="4">
        <f t="shared" si="19"/>
        <v>1281042.8986210509</v>
      </c>
      <c r="F136" s="4">
        <f t="shared" si="19"/>
        <v>1289764.4340304076</v>
      </c>
      <c r="G136" s="4">
        <f t="shared" si="19"/>
        <v>1298342.7425910321</v>
      </c>
    </row>
    <row r="137" spans="1:7" x14ac:dyDescent="0.3">
      <c r="B137" s="4"/>
      <c r="C137" s="4"/>
      <c r="D137" s="4"/>
      <c r="E137" s="4"/>
      <c r="F137" s="4"/>
      <c r="G137" s="4"/>
    </row>
    <row r="138" spans="1:7" x14ac:dyDescent="0.3">
      <c r="A138" s="3" t="s">
        <v>65</v>
      </c>
      <c r="B138" s="5"/>
      <c r="C138" s="5"/>
      <c r="D138" s="5"/>
      <c r="E138" s="5"/>
      <c r="F138" s="4"/>
      <c r="G138" s="4"/>
    </row>
    <row r="139" spans="1:7" x14ac:dyDescent="0.3">
      <c r="A139" t="s">
        <v>46</v>
      </c>
      <c r="B139" s="11">
        <v>4.4353539982889189E-3</v>
      </c>
      <c r="C139" s="11">
        <v>4.4294432748041134E-3</v>
      </c>
      <c r="D139" s="11">
        <v>4.4276667917795363E-3</v>
      </c>
      <c r="E139" s="11">
        <v>4.4239618589681229E-3</v>
      </c>
      <c r="F139" s="11">
        <v>4.4200927924063988E-3</v>
      </c>
      <c r="G139" s="11">
        <v>4.4170749403468074E-3</v>
      </c>
    </row>
    <row r="140" spans="1:7" x14ac:dyDescent="0.3">
      <c r="A140" t="s">
        <v>6</v>
      </c>
      <c r="B140" s="4">
        <f>B136*B139</f>
        <v>5566.8327413235338</v>
      </c>
      <c r="C140" s="4">
        <f>C136*C139</f>
        <v>5597.2587337343011</v>
      </c>
      <c r="D140" s="4">
        <f t="shared" ref="D140:G140" si="20">D136*D139</f>
        <v>5633.3777886580856</v>
      </c>
      <c r="E140" s="4">
        <f t="shared" si="20"/>
        <v>5667.2849232014969</v>
      </c>
      <c r="F140" s="4">
        <f t="shared" si="20"/>
        <v>5700.8784787599225</v>
      </c>
      <c r="G140" s="4">
        <f t="shared" si="20"/>
        <v>5734.8771922799933</v>
      </c>
    </row>
    <row r="141" spans="1:7" x14ac:dyDescent="0.3">
      <c r="A141" t="s">
        <v>66</v>
      </c>
    </row>
    <row r="142" spans="1:7" x14ac:dyDescent="0.3">
      <c r="A142" t="s">
        <v>67</v>
      </c>
    </row>
    <row r="143" spans="1:7" x14ac:dyDescent="0.3">
      <c r="A143" t="s">
        <v>68</v>
      </c>
    </row>
    <row r="144" spans="1:7" x14ac:dyDescent="0.3">
      <c r="A144" s="7" t="s">
        <v>69</v>
      </c>
    </row>
    <row r="145" spans="1:7" x14ac:dyDescent="0.3">
      <c r="A145" t="s">
        <v>62</v>
      </c>
    </row>
    <row r="146" spans="1:7" x14ac:dyDescent="0.3">
      <c r="A146" t="s">
        <v>63</v>
      </c>
    </row>
    <row r="147" spans="1:7" x14ac:dyDescent="0.3">
      <c r="B147" s="12"/>
      <c r="C147" s="12"/>
      <c r="D147" s="12"/>
      <c r="E147" s="12"/>
      <c r="F147" s="12"/>
      <c r="G147" s="12"/>
    </row>
    <row r="148" spans="1:7" x14ac:dyDescent="0.3">
      <c r="A148" s="10"/>
      <c r="B148" s="10"/>
      <c r="C148" s="10"/>
      <c r="D148" s="10"/>
      <c r="E148" s="10"/>
      <c r="F148" s="10"/>
      <c r="G148" s="10"/>
    </row>
    <row r="154" spans="1:7" x14ac:dyDescent="0.3">
      <c r="A154" s="1" t="s">
        <v>70</v>
      </c>
    </row>
    <row r="155" spans="1:7" x14ac:dyDescent="0.3">
      <c r="A155" s="3" t="s">
        <v>1</v>
      </c>
      <c r="B155" s="2"/>
      <c r="C155" s="2"/>
      <c r="D155" s="2"/>
    </row>
    <row r="156" spans="1:7" x14ac:dyDescent="0.3">
      <c r="A156" t="s">
        <v>3</v>
      </c>
      <c r="B156" s="4">
        <f>B$5</f>
        <v>57179.348592077382</v>
      </c>
      <c r="C156" s="4">
        <f t="shared" ref="C156:G156" si="21">C$5</f>
        <v>56323.519769420847</v>
      </c>
      <c r="D156" s="4">
        <f t="shared" si="21"/>
        <v>56747.433183245361</v>
      </c>
      <c r="E156" s="4">
        <f t="shared" si="21"/>
        <v>56804.945561868139</v>
      </c>
      <c r="F156" s="4">
        <f t="shared" si="21"/>
        <v>56374.135830470361</v>
      </c>
      <c r="G156" s="4">
        <f t="shared" si="21"/>
        <v>55051.042252523825</v>
      </c>
    </row>
    <row r="157" spans="1:7" x14ac:dyDescent="0.3">
      <c r="A157" s="13" t="s">
        <v>71</v>
      </c>
    </row>
    <row r="158" spans="1:7" x14ac:dyDescent="0.3">
      <c r="A158" t="s">
        <v>72</v>
      </c>
      <c r="B158">
        <v>3.0000000000000001E-3</v>
      </c>
      <c r="C158">
        <f>B158</f>
        <v>3.0000000000000001E-3</v>
      </c>
      <c r="D158">
        <f t="shared" ref="D158:G158" si="22">C158</f>
        <v>3.0000000000000001E-3</v>
      </c>
      <c r="E158">
        <f t="shared" si="22"/>
        <v>3.0000000000000001E-3</v>
      </c>
      <c r="F158">
        <f t="shared" si="22"/>
        <v>3.0000000000000001E-3</v>
      </c>
      <c r="G158">
        <f t="shared" si="22"/>
        <v>3.0000000000000001E-3</v>
      </c>
    </row>
    <row r="159" spans="1:7" x14ac:dyDescent="0.3">
      <c r="A159" t="s">
        <v>3</v>
      </c>
      <c r="B159" s="6">
        <f>B156*B158</f>
        <v>171.53804577623214</v>
      </c>
      <c r="C159" s="6">
        <f>C158*C156</f>
        <v>168.97055930826255</v>
      </c>
      <c r="D159" s="6">
        <f t="shared" ref="D159:G159" si="23">D158*D156</f>
        <v>170.24229954973609</v>
      </c>
      <c r="E159" s="6">
        <f t="shared" si="23"/>
        <v>170.41483668560443</v>
      </c>
      <c r="F159" s="6">
        <f t="shared" si="23"/>
        <v>169.12240749141108</v>
      </c>
      <c r="G159" s="6">
        <f t="shared" si="23"/>
        <v>165.15312675757147</v>
      </c>
    </row>
    <row r="160" spans="1:7" x14ac:dyDescent="0.3">
      <c r="A160" t="s">
        <v>2</v>
      </c>
      <c r="B160" s="6">
        <v>17671.538045776233</v>
      </c>
      <c r="C160" s="6">
        <f>B160+C159</f>
        <v>17840.508605084495</v>
      </c>
      <c r="D160" s="6">
        <f t="shared" ref="D160:G160" si="24">C160+D159</f>
        <v>18010.750904634231</v>
      </c>
      <c r="E160" s="6">
        <f t="shared" si="24"/>
        <v>18181.165741319837</v>
      </c>
      <c r="F160" s="6">
        <f t="shared" si="24"/>
        <v>18350.288148811247</v>
      </c>
      <c r="G160" s="6">
        <f t="shared" si="24"/>
        <v>18515.441275568817</v>
      </c>
    </row>
    <row r="161" spans="1:11" x14ac:dyDescent="0.3">
      <c r="B161" s="6"/>
      <c r="C161" s="6"/>
      <c r="D161" s="6"/>
      <c r="E161" s="6"/>
      <c r="F161" s="6"/>
      <c r="G161" s="6"/>
    </row>
    <row r="162" spans="1:11" x14ac:dyDescent="0.3">
      <c r="A162" s="13" t="s">
        <v>73</v>
      </c>
      <c r="B162" s="14"/>
      <c r="C162" s="14"/>
      <c r="D162" s="14"/>
      <c r="E162" s="14"/>
      <c r="F162" s="14"/>
      <c r="G162" s="14"/>
    </row>
    <row r="163" spans="1:11" x14ac:dyDescent="0.3">
      <c r="A163" t="s">
        <v>74</v>
      </c>
      <c r="B163" s="15">
        <v>0.11452315912051556</v>
      </c>
      <c r="C163" s="15">
        <v>0.10894524708958138</v>
      </c>
      <c r="D163" s="15">
        <v>9.7308400519453483E-2</v>
      </c>
      <c r="E163" s="15">
        <v>0.10027437893550945</v>
      </c>
      <c r="F163" s="15">
        <v>9.4106070822521759E-2</v>
      </c>
      <c r="G163" s="15">
        <v>9.0481898909951675E-2</v>
      </c>
      <c r="K163">
        <v>4.9000000000000002E-2</v>
      </c>
    </row>
    <row r="164" spans="1:11" x14ac:dyDescent="0.3">
      <c r="A164" t="s">
        <v>75</v>
      </c>
      <c r="B164" s="15">
        <v>0.3484552770596368</v>
      </c>
      <c r="C164" s="15">
        <v>0.3314835754660046</v>
      </c>
      <c r="D164" s="15">
        <v>0.29607658331843989</v>
      </c>
      <c r="E164" s="15">
        <v>0.30510105346628213</v>
      </c>
      <c r="F164" s="15">
        <v>0.28633297608344915</v>
      </c>
      <c r="G164" s="15">
        <v>0.27530584552221987</v>
      </c>
      <c r="K164">
        <v>0.14799999999999999</v>
      </c>
    </row>
    <row r="165" spans="1:11" x14ac:dyDescent="0.3">
      <c r="B165" s="6"/>
      <c r="C165" s="6"/>
      <c r="D165" s="6"/>
      <c r="E165" s="6"/>
      <c r="F165" s="6"/>
      <c r="G165" s="6"/>
    </row>
    <row r="166" spans="1:11" x14ac:dyDescent="0.3">
      <c r="A166" s="13" t="s">
        <v>76</v>
      </c>
    </row>
    <row r="167" spans="1:11" x14ac:dyDescent="0.3">
      <c r="A167" t="s">
        <v>77</v>
      </c>
      <c r="B167" s="6">
        <v>0</v>
      </c>
      <c r="C167" s="6">
        <v>0</v>
      </c>
      <c r="D167" s="6">
        <v>0</v>
      </c>
      <c r="E167" s="6">
        <v>0</v>
      </c>
      <c r="F167" s="6">
        <v>0</v>
      </c>
      <c r="G167" s="6">
        <v>0</v>
      </c>
    </row>
    <row r="168" spans="1:11" x14ac:dyDescent="0.3">
      <c r="A168" t="s">
        <v>78</v>
      </c>
      <c r="B168" s="15">
        <v>-0.39999999999999997</v>
      </c>
      <c r="C168" s="15">
        <v>-0.39999999999999997</v>
      </c>
      <c r="D168" s="15">
        <v>-0.39999999999999997</v>
      </c>
      <c r="E168" s="15">
        <v>-0.39999999999999997</v>
      </c>
      <c r="F168" s="15">
        <v>-0.39999999999999997</v>
      </c>
      <c r="G168" s="15">
        <v>-0.39999999999999997</v>
      </c>
    </row>
    <row r="169" spans="1:11" x14ac:dyDescent="0.3">
      <c r="B169" s="6"/>
      <c r="C169" s="6"/>
      <c r="D169" s="6"/>
      <c r="E169" s="6"/>
      <c r="F169" s="6"/>
      <c r="G169" s="6"/>
    </row>
    <row r="170" spans="1:11" x14ac:dyDescent="0.3">
      <c r="A170" s="13" t="s">
        <v>79</v>
      </c>
      <c r="B170" s="6"/>
      <c r="C170" s="6"/>
      <c r="D170" s="6"/>
      <c r="E170" s="6"/>
      <c r="F170" s="6"/>
      <c r="G170" s="6"/>
    </row>
    <row r="171" spans="1:11" x14ac:dyDescent="0.3">
      <c r="A171" t="s">
        <v>80</v>
      </c>
      <c r="B171" s="15">
        <v>-1.5078612875528434</v>
      </c>
      <c r="C171" s="15">
        <v>-1.374202790856438</v>
      </c>
      <c r="D171" s="15">
        <v>-1.2709048770432552</v>
      </c>
      <c r="E171" s="15">
        <v>-1.3788576260227114</v>
      </c>
      <c r="F171" s="15">
        <v>-1.1316736632898006</v>
      </c>
      <c r="G171" s="15">
        <v>-0.89029743207565959</v>
      </c>
    </row>
    <row r="172" spans="1:11" x14ac:dyDescent="0.3">
      <c r="C172" s="15"/>
      <c r="D172" s="15"/>
      <c r="E172" s="15"/>
      <c r="F172" s="15"/>
      <c r="G172" s="15"/>
    </row>
    <row r="173" spans="1:11" x14ac:dyDescent="0.3">
      <c r="A173" s="13" t="s">
        <v>81</v>
      </c>
    </row>
    <row r="174" spans="1:11" x14ac:dyDescent="0.3">
      <c r="A174" t="s">
        <v>82</v>
      </c>
      <c r="B174" s="6">
        <v>2007.7866374129603</v>
      </c>
      <c r="C174" s="6">
        <f>B174*(1+C163/100)</f>
        <v>2009.9740255261213</v>
      </c>
      <c r="D174" s="6">
        <f t="shared" ref="D174:G175" si="25">C174*(1+D163/100)</f>
        <v>2011.9298991012172</v>
      </c>
      <c r="E174" s="6">
        <f t="shared" si="25"/>
        <v>2013.9473493121588</v>
      </c>
      <c r="F174" s="6">
        <f t="shared" si="25"/>
        <v>2015.8425960310308</v>
      </c>
      <c r="G174" s="6">
        <f t="shared" si="25"/>
        <v>2017.6665686909553</v>
      </c>
    </row>
    <row r="175" spans="1:11" x14ac:dyDescent="0.3">
      <c r="A175" t="s">
        <v>83</v>
      </c>
      <c r="B175" s="6">
        <v>170.23032022970207</v>
      </c>
      <c r="C175" s="6">
        <f>B175*(1+C164/100)</f>
        <v>170.79460578172672</v>
      </c>
      <c r="D175" s="6">
        <f t="shared" si="25"/>
        <v>171.30028861501748</v>
      </c>
      <c r="E175" s="6">
        <f t="shared" si="25"/>
        <v>171.82292760017268</v>
      </c>
      <c r="F175" s="6">
        <f t="shared" si="25"/>
        <v>172.31491330236395</v>
      </c>
      <c r="G175" s="6">
        <f t="shared" si="25"/>
        <v>172.78930633139191</v>
      </c>
    </row>
    <row r="176" spans="1:11" x14ac:dyDescent="0.3">
      <c r="A176" t="s">
        <v>77</v>
      </c>
      <c r="B176">
        <v>2</v>
      </c>
      <c r="C176" s="6">
        <f>B176+C167</f>
        <v>2</v>
      </c>
      <c r="D176" s="6">
        <f t="shared" ref="D176:G176" si="26">C176+D167</f>
        <v>2</v>
      </c>
      <c r="E176" s="6">
        <f t="shared" si="26"/>
        <v>2</v>
      </c>
      <c r="F176" s="6">
        <f t="shared" si="26"/>
        <v>2</v>
      </c>
      <c r="G176" s="6">
        <f t="shared" si="26"/>
        <v>2</v>
      </c>
    </row>
    <row r="177" spans="1:7" x14ac:dyDescent="0.3">
      <c r="A177" t="s">
        <v>84</v>
      </c>
      <c r="B177" s="6">
        <v>198.95412019914326</v>
      </c>
      <c r="C177" s="6">
        <f>B177*(1+C171/100)</f>
        <v>196.22008712684277</v>
      </c>
      <c r="D177" s="6">
        <f t="shared" ref="D177:G177" si="27">C177*(1+D171/100)</f>
        <v>193.72631646980921</v>
      </c>
      <c r="E177" s="6">
        <f t="shared" si="27"/>
        <v>191.05510638155235</v>
      </c>
      <c r="F177" s="6">
        <f t="shared" si="27"/>
        <v>188.89298606026202</v>
      </c>
      <c r="G177" s="6">
        <f t="shared" si="27"/>
        <v>187.21127665599647</v>
      </c>
    </row>
    <row r="178" spans="1:7" x14ac:dyDescent="0.3">
      <c r="A178" t="s">
        <v>78</v>
      </c>
      <c r="B178" s="6">
        <v>72.199999999999989</v>
      </c>
      <c r="C178" s="6">
        <f>B178+C168</f>
        <v>71.799999999999983</v>
      </c>
      <c r="D178" s="6">
        <f t="shared" ref="D178:G178" si="28">C178+D168</f>
        <v>71.399999999999977</v>
      </c>
      <c r="E178" s="6">
        <f t="shared" si="28"/>
        <v>70.999999999999972</v>
      </c>
      <c r="F178" s="6">
        <f t="shared" si="28"/>
        <v>70.599999999999966</v>
      </c>
      <c r="G178" s="6">
        <f t="shared" si="28"/>
        <v>70.19999999999996</v>
      </c>
    </row>
    <row r="179" spans="1:7" x14ac:dyDescent="0.3">
      <c r="B179" s="6"/>
      <c r="C179" s="6"/>
      <c r="D179" s="6"/>
      <c r="E179" s="6"/>
      <c r="F179" s="6"/>
      <c r="G179" s="6"/>
    </row>
    <row r="181" spans="1:7" x14ac:dyDescent="0.3">
      <c r="A181" s="1" t="s">
        <v>85</v>
      </c>
    </row>
    <row r="182" spans="1:7" x14ac:dyDescent="0.3">
      <c r="A182" s="3" t="s">
        <v>1</v>
      </c>
      <c r="B182" s="2"/>
      <c r="C182" s="2"/>
      <c r="D182" s="2"/>
    </row>
    <row r="183" spans="1:7" x14ac:dyDescent="0.3">
      <c r="A183" t="s">
        <v>3</v>
      </c>
      <c r="B183" s="4">
        <f>B$5</f>
        <v>57179.348592077382</v>
      </c>
      <c r="C183" s="4">
        <f t="shared" ref="C183:G183" si="29">C$5</f>
        <v>56323.519769420847</v>
      </c>
      <c r="D183" s="4">
        <f t="shared" si="29"/>
        <v>56747.433183245361</v>
      </c>
      <c r="E183" s="4">
        <f t="shared" si="29"/>
        <v>56804.945561868139</v>
      </c>
      <c r="F183" s="4">
        <f t="shared" si="29"/>
        <v>56374.135830470361</v>
      </c>
      <c r="G183" s="4">
        <f t="shared" si="29"/>
        <v>55051.042252523825</v>
      </c>
    </row>
    <row r="184" spans="1:7" x14ac:dyDescent="0.3">
      <c r="A184" s="13" t="s">
        <v>86</v>
      </c>
    </row>
    <row r="185" spans="1:7" x14ac:dyDescent="0.3">
      <c r="A185" t="s">
        <v>72</v>
      </c>
      <c r="B185" s="16">
        <v>1.5239552474285969E-3</v>
      </c>
      <c r="C185" s="16">
        <f>B185</f>
        <v>1.5239552474285969E-3</v>
      </c>
      <c r="D185" s="16">
        <f t="shared" ref="D185:G185" si="30">C185</f>
        <v>1.5239552474285969E-3</v>
      </c>
      <c r="E185" s="16">
        <f t="shared" si="30"/>
        <v>1.5239552474285969E-3</v>
      </c>
      <c r="F185" s="16">
        <f t="shared" si="30"/>
        <v>1.5239552474285969E-3</v>
      </c>
      <c r="G185" s="16">
        <f t="shared" si="30"/>
        <v>1.5239552474285969E-3</v>
      </c>
    </row>
    <row r="186" spans="1:7" x14ac:dyDescent="0.3">
      <c r="A186" t="s">
        <v>3</v>
      </c>
      <c r="B186" s="6">
        <f>B185*B183</f>
        <v>87.138768331445277</v>
      </c>
      <c r="C186" s="6">
        <f>C185*C183</f>
        <v>85.834523506257213</v>
      </c>
      <c r="D186" s="6">
        <f t="shared" ref="D186:G186" si="31">D185*D183</f>
        <v>86.480548577710451</v>
      </c>
      <c r="E186" s="6">
        <f t="shared" si="31"/>
        <v>86.56819486890474</v>
      </c>
      <c r="F186" s="6">
        <f t="shared" si="31"/>
        <v>85.911660118097785</v>
      </c>
      <c r="G186" s="6">
        <f t="shared" si="31"/>
        <v>83.895324717147091</v>
      </c>
    </row>
    <row r="187" spans="1:7" x14ac:dyDescent="0.3">
      <c r="A187" t="s">
        <v>2</v>
      </c>
      <c r="B187" s="6">
        <v>19073.771760338899</v>
      </c>
      <c r="C187" s="6">
        <f>B187+C186</f>
        <v>19159.606283845158</v>
      </c>
      <c r="D187" s="6">
        <f t="shared" ref="D187:G187" si="32">C187+D186</f>
        <v>19246.086832422869</v>
      </c>
      <c r="E187" s="6">
        <f t="shared" si="32"/>
        <v>19332.655027291774</v>
      </c>
      <c r="F187" s="6">
        <f t="shared" si="32"/>
        <v>19418.566687409872</v>
      </c>
      <c r="G187" s="6">
        <f t="shared" si="32"/>
        <v>19502.46201212702</v>
      </c>
    </row>
    <row r="188" spans="1:7" x14ac:dyDescent="0.3">
      <c r="B188" s="6"/>
      <c r="C188" s="6"/>
      <c r="D188" s="6"/>
      <c r="E188" s="6"/>
      <c r="F188" s="6"/>
      <c r="G188" s="6"/>
    </row>
    <row r="189" spans="1:7" x14ac:dyDescent="0.3">
      <c r="A189" s="13" t="s">
        <v>76</v>
      </c>
    </row>
    <row r="190" spans="1:7" x14ac:dyDescent="0.3">
      <c r="A190" s="17" t="s">
        <v>82</v>
      </c>
      <c r="B190" s="6">
        <v>-4</v>
      </c>
      <c r="C190" s="6">
        <v>-4</v>
      </c>
      <c r="D190" s="6">
        <v>-4</v>
      </c>
      <c r="E190" s="6">
        <v>-4</v>
      </c>
      <c r="F190" s="6">
        <v>-4</v>
      </c>
      <c r="G190" s="6">
        <v>-4</v>
      </c>
    </row>
    <row r="191" spans="1:7" x14ac:dyDescent="0.3">
      <c r="A191" s="17" t="s">
        <v>83</v>
      </c>
      <c r="B191" s="6">
        <v>5.25</v>
      </c>
      <c r="C191" s="6">
        <v>5.25</v>
      </c>
      <c r="D191" s="6">
        <v>5.25</v>
      </c>
      <c r="E191" s="6">
        <v>5.25</v>
      </c>
      <c r="F191" s="6">
        <v>5.25</v>
      </c>
      <c r="G191" s="6">
        <v>5.25</v>
      </c>
    </row>
    <row r="192" spans="1:7" x14ac:dyDescent="0.3">
      <c r="A192" t="s">
        <v>77</v>
      </c>
      <c r="B192" s="6">
        <v>0</v>
      </c>
      <c r="C192" s="6">
        <v>0</v>
      </c>
      <c r="D192" s="6">
        <v>0</v>
      </c>
      <c r="E192" s="6">
        <v>0</v>
      </c>
      <c r="F192" s="6">
        <v>0</v>
      </c>
      <c r="G192" s="6">
        <v>0</v>
      </c>
    </row>
    <row r="193" spans="1:7" x14ac:dyDescent="0.3">
      <c r="A193" t="s">
        <v>84</v>
      </c>
      <c r="B193" s="15">
        <v>0.25</v>
      </c>
      <c r="C193" s="15">
        <v>0.25</v>
      </c>
      <c r="D193" s="15">
        <v>0.25</v>
      </c>
      <c r="E193" s="15">
        <v>0.25</v>
      </c>
      <c r="F193" s="15">
        <v>0.25</v>
      </c>
      <c r="G193" s="15">
        <v>0.25</v>
      </c>
    </row>
    <row r="194" spans="1:7" x14ac:dyDescent="0.3">
      <c r="A194" t="s">
        <v>78</v>
      </c>
      <c r="B194" s="6">
        <v>-2.2000000000000002</v>
      </c>
      <c r="C194" s="6">
        <v>-2.2000000000000002</v>
      </c>
      <c r="D194" s="6">
        <v>-2.2000000000000002</v>
      </c>
      <c r="E194" s="6">
        <v>-2.2000000000000002</v>
      </c>
      <c r="F194" s="6">
        <v>-2.2000000000000002</v>
      </c>
      <c r="G194" s="6">
        <v>-2.2000000000000002</v>
      </c>
    </row>
    <row r="195" spans="1:7" x14ac:dyDescent="0.3">
      <c r="B195" s="6"/>
      <c r="C195" s="6"/>
      <c r="D195" s="6"/>
      <c r="E195" s="6"/>
      <c r="F195" s="6"/>
      <c r="G195" s="6"/>
    </row>
    <row r="196" spans="1:7" x14ac:dyDescent="0.3">
      <c r="A196" s="13" t="s">
        <v>81</v>
      </c>
    </row>
    <row r="197" spans="1:7" x14ac:dyDescent="0.3">
      <c r="A197" t="s">
        <v>82</v>
      </c>
      <c r="B197" s="6">
        <v>2339</v>
      </c>
      <c r="C197" s="6">
        <f t="shared" ref="C197:G201" si="33">B197+C190</f>
        <v>2335</v>
      </c>
      <c r="D197" s="6">
        <f t="shared" si="33"/>
        <v>2331</v>
      </c>
      <c r="E197" s="6">
        <f t="shared" si="33"/>
        <v>2327</v>
      </c>
      <c r="F197" s="6">
        <f t="shared" si="33"/>
        <v>2323</v>
      </c>
      <c r="G197" s="6">
        <f t="shared" si="33"/>
        <v>2319</v>
      </c>
    </row>
    <row r="198" spans="1:7" x14ac:dyDescent="0.3">
      <c r="A198" t="s">
        <v>83</v>
      </c>
      <c r="B198" s="6">
        <v>171.5</v>
      </c>
      <c r="C198" s="6">
        <f t="shared" si="33"/>
        <v>176.75</v>
      </c>
      <c r="D198" s="6">
        <f t="shared" si="33"/>
        <v>182</v>
      </c>
      <c r="E198" s="6">
        <f t="shared" si="33"/>
        <v>187.25</v>
      </c>
      <c r="F198" s="6">
        <f t="shared" si="33"/>
        <v>192.5</v>
      </c>
      <c r="G198" s="6">
        <f t="shared" si="33"/>
        <v>197.75</v>
      </c>
    </row>
    <row r="199" spans="1:7" x14ac:dyDescent="0.3">
      <c r="A199" t="s">
        <v>77</v>
      </c>
      <c r="B199">
        <v>2</v>
      </c>
      <c r="C199" s="6">
        <f>B199</f>
        <v>2</v>
      </c>
      <c r="D199" s="6">
        <f t="shared" si="33"/>
        <v>2</v>
      </c>
      <c r="E199" s="6">
        <f t="shared" si="33"/>
        <v>2</v>
      </c>
      <c r="F199" s="6">
        <f t="shared" si="33"/>
        <v>2</v>
      </c>
      <c r="G199" s="6">
        <f t="shared" si="33"/>
        <v>2</v>
      </c>
    </row>
    <row r="200" spans="1:7" x14ac:dyDescent="0.3">
      <c r="A200" t="s">
        <v>84</v>
      </c>
      <c r="B200" s="6">
        <v>28.5</v>
      </c>
      <c r="C200" s="6">
        <f>B200+C193</f>
        <v>28.75</v>
      </c>
      <c r="D200" s="6">
        <f t="shared" si="33"/>
        <v>29</v>
      </c>
      <c r="E200" s="6">
        <f t="shared" si="33"/>
        <v>29.25</v>
      </c>
      <c r="F200" s="6">
        <f t="shared" si="33"/>
        <v>29.5</v>
      </c>
      <c r="G200" s="6">
        <f t="shared" si="33"/>
        <v>29.75</v>
      </c>
    </row>
    <row r="201" spans="1:7" x14ac:dyDescent="0.3">
      <c r="A201" t="s">
        <v>78</v>
      </c>
      <c r="B201" s="6">
        <v>55.599999999999994</v>
      </c>
      <c r="C201" s="6">
        <f>B201+C194</f>
        <v>53.399999999999991</v>
      </c>
      <c r="D201" s="6">
        <f t="shared" si="33"/>
        <v>51.199999999999989</v>
      </c>
      <c r="E201" s="6">
        <f t="shared" si="33"/>
        <v>48.999999999999986</v>
      </c>
      <c r="F201" s="6">
        <f t="shared" si="33"/>
        <v>46.799999999999983</v>
      </c>
      <c r="G201" s="6">
        <f t="shared" si="33"/>
        <v>44.59999999999998</v>
      </c>
    </row>
    <row r="202" spans="1:7" x14ac:dyDescent="0.3">
      <c r="B202" s="6"/>
      <c r="C202" s="6"/>
      <c r="D202" s="6"/>
      <c r="E202" s="6"/>
      <c r="F202" s="6"/>
      <c r="G202" s="6"/>
    </row>
    <row r="203" spans="1:7" x14ac:dyDescent="0.3">
      <c r="B203" s="18"/>
      <c r="C203" s="18"/>
      <c r="D203" s="18"/>
      <c r="E203" s="18"/>
      <c r="F203" s="18"/>
      <c r="G203" s="18"/>
    </row>
    <row r="204" spans="1:7" x14ac:dyDescent="0.3">
      <c r="B204" s="18"/>
      <c r="C204" s="18"/>
      <c r="D204" s="18"/>
      <c r="E204" s="18"/>
      <c r="F204" s="18"/>
      <c r="G204" s="18"/>
    </row>
    <row r="205" spans="1:7" x14ac:dyDescent="0.3">
      <c r="A205" s="1" t="s">
        <v>87</v>
      </c>
    </row>
    <row r="206" spans="1:7" x14ac:dyDescent="0.3">
      <c r="A206" s="3" t="s">
        <v>1</v>
      </c>
      <c r="B206" s="2"/>
      <c r="C206" s="2"/>
      <c r="D206" s="2"/>
    </row>
    <row r="207" spans="1:7" x14ac:dyDescent="0.3">
      <c r="A207" t="s">
        <v>3</v>
      </c>
      <c r="B207" s="4">
        <f>B$5</f>
        <v>57179.348592077382</v>
      </c>
      <c r="C207" s="4">
        <f t="shared" ref="C207:G207" si="34">C$5</f>
        <v>56323.519769420847</v>
      </c>
      <c r="D207" s="4">
        <f t="shared" si="34"/>
        <v>56747.433183245361</v>
      </c>
      <c r="E207" s="4">
        <f t="shared" si="34"/>
        <v>56804.945561868139</v>
      </c>
      <c r="F207" s="4">
        <f t="shared" si="34"/>
        <v>56374.135830470361</v>
      </c>
      <c r="G207" s="4">
        <f t="shared" si="34"/>
        <v>55051.042252523825</v>
      </c>
    </row>
    <row r="208" spans="1:7" x14ac:dyDescent="0.3">
      <c r="A208" s="13" t="s">
        <v>88</v>
      </c>
    </row>
    <row r="209" spans="1:7" x14ac:dyDescent="0.3">
      <c r="A209" t="s">
        <v>72</v>
      </c>
      <c r="B209" s="14">
        <v>2.8125862690488858E-3</v>
      </c>
      <c r="C209" s="14">
        <f>B209</f>
        <v>2.8125862690488858E-3</v>
      </c>
      <c r="D209" s="14">
        <f t="shared" ref="D209:G209" si="35">C209</f>
        <v>2.8125862690488858E-3</v>
      </c>
      <c r="E209" s="14">
        <f t="shared" si="35"/>
        <v>2.8125862690488858E-3</v>
      </c>
      <c r="F209" s="14">
        <f t="shared" si="35"/>
        <v>2.8125862690488858E-3</v>
      </c>
      <c r="G209" s="14">
        <f t="shared" si="35"/>
        <v>2.8125862690488858E-3</v>
      </c>
    </row>
    <row r="210" spans="1:7" x14ac:dyDescent="0.3">
      <c r="A210" t="s">
        <v>3</v>
      </c>
      <c r="B210" s="6">
        <v>171.53804577623214</v>
      </c>
      <c r="C210" s="6">
        <f>C209*C207</f>
        <v>158.41475832797653</v>
      </c>
      <c r="D210" s="6">
        <f t="shared" ref="D210:G210" si="36">D209*D207</f>
        <v>159.60705137496501</v>
      </c>
      <c r="E210" s="6">
        <f t="shared" si="36"/>
        <v>159.76880990137977</v>
      </c>
      <c r="F210" s="6">
        <f t="shared" si="36"/>
        <v>158.55712036627773</v>
      </c>
      <c r="G210" s="6">
        <f t="shared" si="36"/>
        <v>154.83580553627854</v>
      </c>
    </row>
    <row r="211" spans="1:7" x14ac:dyDescent="0.3">
      <c r="A211" t="s">
        <v>2</v>
      </c>
      <c r="B211" s="6">
        <v>14675.555832381635</v>
      </c>
      <c r="C211" s="6">
        <f>B211+C210</f>
        <v>14833.970590709612</v>
      </c>
      <c r="D211" s="6">
        <f t="shared" ref="D211:G211" si="37">C211+D210</f>
        <v>14993.577642084578</v>
      </c>
      <c r="E211" s="6">
        <f t="shared" si="37"/>
        <v>15153.346451985957</v>
      </c>
      <c r="F211" s="6">
        <f t="shared" si="37"/>
        <v>15311.903572352236</v>
      </c>
      <c r="G211" s="6">
        <f t="shared" si="37"/>
        <v>15466.739377888514</v>
      </c>
    </row>
    <row r="212" spans="1:7" x14ac:dyDescent="0.3">
      <c r="B212" s="6"/>
      <c r="C212" s="6"/>
      <c r="D212" s="6"/>
      <c r="E212" s="6"/>
      <c r="F212" s="6"/>
      <c r="G212" s="6"/>
    </row>
    <row r="213" spans="1:7" x14ac:dyDescent="0.3">
      <c r="A213" s="13" t="s">
        <v>73</v>
      </c>
      <c r="B213" s="14"/>
      <c r="C213" s="14"/>
      <c r="D213" s="14"/>
      <c r="E213" s="14"/>
      <c r="F213" s="14"/>
      <c r="G213" s="14"/>
    </row>
    <row r="214" spans="1:7" x14ac:dyDescent="0.3">
      <c r="A214" t="s">
        <v>89</v>
      </c>
      <c r="B214" s="15">
        <v>1.2905140224129863</v>
      </c>
      <c r="C214" s="15">
        <v>1.2276588431899644</v>
      </c>
      <c r="D214" s="15">
        <v>1.0965280414312109</v>
      </c>
      <c r="E214" s="15">
        <v>1.1299504231179278</v>
      </c>
      <c r="F214" s="15">
        <v>1.0604423151028703</v>
      </c>
      <c r="G214" s="15">
        <v>1.0196030236554068</v>
      </c>
    </row>
    <row r="215" spans="1:7" x14ac:dyDescent="0.3">
      <c r="B215" s="6"/>
      <c r="C215" s="6"/>
      <c r="D215" s="6"/>
      <c r="E215" s="6"/>
      <c r="F215" s="6"/>
      <c r="G215" s="6"/>
    </row>
    <row r="216" spans="1:7" x14ac:dyDescent="0.3">
      <c r="A216" s="13" t="s">
        <v>76</v>
      </c>
    </row>
    <row r="217" spans="1:7" x14ac:dyDescent="0.3">
      <c r="A217" t="s">
        <v>83</v>
      </c>
      <c r="B217">
        <v>0.1</v>
      </c>
      <c r="C217">
        <v>0.1</v>
      </c>
      <c r="D217">
        <v>0.1</v>
      </c>
      <c r="E217">
        <v>0.1</v>
      </c>
      <c r="F217">
        <v>0.1</v>
      </c>
      <c r="G217">
        <v>0.1</v>
      </c>
    </row>
    <row r="218" spans="1:7" x14ac:dyDescent="0.3">
      <c r="A218" t="s">
        <v>90</v>
      </c>
      <c r="B218" s="6">
        <v>0</v>
      </c>
      <c r="C218" s="6">
        <v>0</v>
      </c>
      <c r="D218" s="6">
        <v>0</v>
      </c>
      <c r="E218" s="6">
        <v>0</v>
      </c>
      <c r="F218" s="6">
        <v>0</v>
      </c>
      <c r="G218" s="6">
        <v>0</v>
      </c>
    </row>
    <row r="219" spans="1:7" x14ac:dyDescent="0.3">
      <c r="A219" t="s">
        <v>78</v>
      </c>
      <c r="B219" s="15">
        <v>-0.8</v>
      </c>
      <c r="C219" s="15">
        <v>-0.8</v>
      </c>
      <c r="D219" s="15">
        <v>-0.8</v>
      </c>
      <c r="E219" s="15">
        <v>-0.8</v>
      </c>
      <c r="F219" s="15">
        <v>-0.8</v>
      </c>
      <c r="G219" s="15">
        <v>-0.8</v>
      </c>
    </row>
    <row r="220" spans="1:7" x14ac:dyDescent="0.3">
      <c r="A220" t="s">
        <v>91</v>
      </c>
      <c r="B220" s="15">
        <v>0.5</v>
      </c>
      <c r="C220" s="15">
        <v>0.5</v>
      </c>
      <c r="D220" s="15">
        <v>0.5</v>
      </c>
      <c r="E220" s="15">
        <v>0.5</v>
      </c>
      <c r="F220" s="15">
        <v>0.5</v>
      </c>
      <c r="G220" s="15">
        <v>0.5</v>
      </c>
    </row>
    <row r="221" spans="1:7" x14ac:dyDescent="0.3">
      <c r="B221" s="6"/>
      <c r="C221" s="6"/>
      <c r="D221" s="6"/>
      <c r="E221" s="6"/>
      <c r="F221" s="6"/>
      <c r="G221" s="6"/>
    </row>
    <row r="222" spans="1:7" x14ac:dyDescent="0.3">
      <c r="A222" s="13" t="s">
        <v>81</v>
      </c>
    </row>
    <row r="223" spans="1:7" x14ac:dyDescent="0.3">
      <c r="A223" t="s">
        <v>82</v>
      </c>
      <c r="B223" s="6">
        <v>1279.7586917572442</v>
      </c>
      <c r="C223" s="6">
        <f>B223*(1+C214/100)</f>
        <v>1295.4697625080942</v>
      </c>
      <c r="D223" s="6">
        <f>C223*(1+D214/100)</f>
        <v>1309.6749517222577</v>
      </c>
      <c r="E223" s="6">
        <f>D223*(1+E214/100)</f>
        <v>1324.4736293807127</v>
      </c>
      <c r="F223" s="6">
        <f>E223*(1+F214/100)</f>
        <v>1338.5189081990445</v>
      </c>
      <c r="G223" s="6">
        <f>F223*(1+G214/100)</f>
        <v>1352.1664874592414</v>
      </c>
    </row>
    <row r="224" spans="1:7" x14ac:dyDescent="0.3">
      <c r="A224" t="s">
        <v>83</v>
      </c>
      <c r="B224" s="6">
        <v>193.2</v>
      </c>
      <c r="C224" s="6">
        <f t="shared" ref="C224:G227" si="38">B224+C217</f>
        <v>193.29999999999998</v>
      </c>
      <c r="D224" s="6">
        <f t="shared" si="38"/>
        <v>193.39999999999998</v>
      </c>
      <c r="E224" s="6">
        <f t="shared" si="38"/>
        <v>193.49999999999997</v>
      </c>
      <c r="F224" s="6">
        <f t="shared" si="38"/>
        <v>193.59999999999997</v>
      </c>
      <c r="G224" s="6">
        <f t="shared" si="38"/>
        <v>193.69999999999996</v>
      </c>
    </row>
    <row r="225" spans="1:7" x14ac:dyDescent="0.3">
      <c r="A225" t="s">
        <v>90</v>
      </c>
      <c r="B225">
        <v>3</v>
      </c>
      <c r="C225" s="6">
        <f t="shared" si="38"/>
        <v>3</v>
      </c>
      <c r="D225" s="6">
        <f t="shared" si="38"/>
        <v>3</v>
      </c>
      <c r="E225" s="6">
        <f t="shared" si="38"/>
        <v>3</v>
      </c>
      <c r="F225" s="6">
        <f t="shared" si="38"/>
        <v>3</v>
      </c>
      <c r="G225" s="6">
        <f t="shared" si="38"/>
        <v>3</v>
      </c>
    </row>
    <row r="226" spans="1:7" x14ac:dyDescent="0.3">
      <c r="A226" t="s">
        <v>78</v>
      </c>
      <c r="B226" s="6">
        <v>129.39999999999998</v>
      </c>
      <c r="C226" s="6">
        <f t="shared" si="38"/>
        <v>128.59999999999997</v>
      </c>
      <c r="D226" s="6">
        <f t="shared" si="38"/>
        <v>127.79999999999997</v>
      </c>
      <c r="E226" s="6">
        <f t="shared" si="38"/>
        <v>126.99999999999997</v>
      </c>
      <c r="F226" s="6">
        <f t="shared" si="38"/>
        <v>126.19999999999997</v>
      </c>
      <c r="G226" s="6">
        <f t="shared" si="38"/>
        <v>125.39999999999998</v>
      </c>
    </row>
    <row r="227" spans="1:7" x14ac:dyDescent="0.3">
      <c r="A227" t="s">
        <v>91</v>
      </c>
      <c r="B227">
        <v>8</v>
      </c>
      <c r="C227" s="6">
        <f t="shared" si="38"/>
        <v>8.5</v>
      </c>
      <c r="D227" s="6">
        <f t="shared" si="38"/>
        <v>9</v>
      </c>
      <c r="E227" s="6">
        <f t="shared" si="38"/>
        <v>9.5</v>
      </c>
      <c r="F227" s="6">
        <f t="shared" si="38"/>
        <v>10</v>
      </c>
      <c r="G227" s="6">
        <f t="shared" si="38"/>
        <v>10.5</v>
      </c>
    </row>
    <row r="230" spans="1:7" x14ac:dyDescent="0.3">
      <c r="A230" s="1" t="s">
        <v>92</v>
      </c>
    </row>
    <row r="231" spans="1:7" x14ac:dyDescent="0.3">
      <c r="A231" t="s">
        <v>93</v>
      </c>
      <c r="B231" s="6">
        <f t="shared" ref="B231:G231" si="39">B160+B187</f>
        <v>36745.309806115132</v>
      </c>
      <c r="C231" s="6">
        <f t="shared" si="39"/>
        <v>37000.114888929653</v>
      </c>
      <c r="D231" s="6">
        <f t="shared" si="39"/>
        <v>37256.837737057096</v>
      </c>
      <c r="E231" s="6">
        <f t="shared" si="39"/>
        <v>37513.820768611607</v>
      </c>
      <c r="F231" s="6">
        <f t="shared" si="39"/>
        <v>37768.854836221115</v>
      </c>
      <c r="G231" s="6">
        <f t="shared" si="39"/>
        <v>38017.903287695837</v>
      </c>
    </row>
    <row r="232" spans="1:7" x14ac:dyDescent="0.3">
      <c r="A232" t="s">
        <v>94</v>
      </c>
      <c r="B232" s="6">
        <f t="shared" ref="B232:G233" si="40">B174+B197</f>
        <v>4346.7866374129608</v>
      </c>
      <c r="C232" s="6">
        <f t="shared" si="40"/>
        <v>4344.9740255261213</v>
      </c>
      <c r="D232" s="6">
        <f t="shared" si="40"/>
        <v>4342.9298991012174</v>
      </c>
      <c r="E232" s="6">
        <f t="shared" si="40"/>
        <v>4340.9473493121586</v>
      </c>
      <c r="F232" s="6">
        <f t="shared" si="40"/>
        <v>4338.8425960310306</v>
      </c>
      <c r="G232" s="6">
        <f t="shared" si="40"/>
        <v>4336.6665686909555</v>
      </c>
    </row>
    <row r="233" spans="1:7" x14ac:dyDescent="0.3">
      <c r="A233" t="s">
        <v>95</v>
      </c>
      <c r="B233" s="6">
        <f t="shared" si="40"/>
        <v>341.7303202297021</v>
      </c>
      <c r="C233" s="6">
        <f t="shared" si="40"/>
        <v>347.54460578172672</v>
      </c>
      <c r="D233" s="6">
        <f t="shared" si="40"/>
        <v>353.30028861501751</v>
      </c>
      <c r="E233" s="6">
        <f t="shared" si="40"/>
        <v>359.07292760017265</v>
      </c>
      <c r="F233" s="6">
        <f t="shared" si="40"/>
        <v>364.81491330236395</v>
      </c>
      <c r="G233" s="6">
        <f t="shared" si="40"/>
        <v>370.53930633139191</v>
      </c>
    </row>
    <row r="234" spans="1:7" x14ac:dyDescent="0.3">
      <c r="A234" t="s">
        <v>96</v>
      </c>
      <c r="B234" s="6">
        <f t="shared" ref="B234:G234" si="41">B211</f>
        <v>14675.555832381635</v>
      </c>
      <c r="C234" s="6">
        <f t="shared" si="41"/>
        <v>14833.970590709612</v>
      </c>
      <c r="D234" s="6">
        <f t="shared" si="41"/>
        <v>14993.577642084578</v>
      </c>
      <c r="E234" s="6">
        <f t="shared" si="41"/>
        <v>15153.346451985957</v>
      </c>
      <c r="F234" s="6">
        <f t="shared" si="41"/>
        <v>15311.903572352236</v>
      </c>
      <c r="G234" s="6">
        <f t="shared" si="41"/>
        <v>15466.739377888514</v>
      </c>
    </row>
    <row r="235" spans="1:7" x14ac:dyDescent="0.3">
      <c r="A235" t="s">
        <v>97</v>
      </c>
      <c r="B235" s="6">
        <f t="shared" ref="B235:G236" si="42">B223</f>
        <v>1279.7586917572442</v>
      </c>
      <c r="C235" s="6">
        <f t="shared" si="42"/>
        <v>1295.4697625080942</v>
      </c>
      <c r="D235" s="6">
        <f t="shared" si="42"/>
        <v>1309.6749517222577</v>
      </c>
      <c r="E235" s="6">
        <f t="shared" si="42"/>
        <v>1324.4736293807127</v>
      </c>
      <c r="F235" s="6">
        <f t="shared" si="42"/>
        <v>1338.5189081990445</v>
      </c>
      <c r="G235" s="6">
        <f t="shared" si="42"/>
        <v>1352.1664874592414</v>
      </c>
    </row>
    <row r="236" spans="1:7" x14ac:dyDescent="0.3">
      <c r="A236" t="s">
        <v>98</v>
      </c>
      <c r="B236" s="6">
        <f t="shared" si="42"/>
        <v>193.2</v>
      </c>
      <c r="C236" s="6">
        <f t="shared" si="42"/>
        <v>193.29999999999998</v>
      </c>
      <c r="D236" s="6">
        <f t="shared" si="42"/>
        <v>193.39999999999998</v>
      </c>
      <c r="E236" s="6">
        <f t="shared" si="42"/>
        <v>193.49999999999997</v>
      </c>
      <c r="F236" s="6">
        <f t="shared" si="42"/>
        <v>193.59999999999997</v>
      </c>
      <c r="G236" s="6">
        <f t="shared" si="42"/>
        <v>193.69999999999996</v>
      </c>
    </row>
    <row r="237" spans="1:7" x14ac:dyDescent="0.3">
      <c r="A237" s="1" t="s">
        <v>99</v>
      </c>
    </row>
    <row r="238" spans="1:7" x14ac:dyDescent="0.3">
      <c r="A238" t="s">
        <v>93</v>
      </c>
      <c r="B238" s="6">
        <v>36745.309806115132</v>
      </c>
      <c r="C238" s="6">
        <v>37000.114888929653</v>
      </c>
      <c r="D238" s="6">
        <v>37256.837737057096</v>
      </c>
      <c r="E238" s="6">
        <v>37513.820768611607</v>
      </c>
      <c r="F238" s="6">
        <v>37768.854836221115</v>
      </c>
      <c r="G238" s="6">
        <v>38017.903287695837</v>
      </c>
    </row>
    <row r="239" spans="1:7" x14ac:dyDescent="0.3">
      <c r="A239" t="s">
        <v>94</v>
      </c>
      <c r="B239" s="6">
        <v>4346.7866374129608</v>
      </c>
      <c r="C239" s="6">
        <v>4344.9740255261213</v>
      </c>
      <c r="D239" s="6">
        <v>4342.9298991012174</v>
      </c>
      <c r="E239" s="6">
        <v>4340.9473493121586</v>
      </c>
      <c r="F239" s="6">
        <v>4338.8425960310306</v>
      </c>
      <c r="G239" s="6">
        <v>4336.6665686909555</v>
      </c>
    </row>
    <row r="240" spans="1:7" x14ac:dyDescent="0.3">
      <c r="A240" t="s">
        <v>95</v>
      </c>
      <c r="B240" s="6">
        <v>341.7303202297021</v>
      </c>
      <c r="C240" s="6">
        <v>347.54460578172672</v>
      </c>
      <c r="D240" s="6">
        <v>353.30028861501751</v>
      </c>
      <c r="E240" s="6">
        <v>359.07292760017265</v>
      </c>
      <c r="F240" s="6">
        <v>364.81491330236395</v>
      </c>
      <c r="G240" s="6">
        <v>370.53930633139191</v>
      </c>
    </row>
    <row r="241" spans="1:7" x14ac:dyDescent="0.3">
      <c r="A241" t="s">
        <v>96</v>
      </c>
      <c r="B241" s="6">
        <v>14675.555832381635</v>
      </c>
      <c r="C241" s="6">
        <v>14833.970590709612</v>
      </c>
      <c r="D241" s="6">
        <v>14993.577642084578</v>
      </c>
      <c r="E241" s="6">
        <v>15153.346451985957</v>
      </c>
      <c r="F241" s="6">
        <v>15311.903572352236</v>
      </c>
      <c r="G241" s="6">
        <v>15466.739377888514</v>
      </c>
    </row>
    <row r="242" spans="1:7" x14ac:dyDescent="0.3">
      <c r="A242" t="s">
        <v>97</v>
      </c>
      <c r="B242" s="6">
        <v>1279.7586917572442</v>
      </c>
      <c r="C242" s="6">
        <v>1295.4697625080942</v>
      </c>
      <c r="D242" s="6">
        <v>1309.6749517222577</v>
      </c>
      <c r="E242" s="6">
        <v>1324.4736293807127</v>
      </c>
      <c r="F242" s="6">
        <v>1338.5189081990445</v>
      </c>
      <c r="G242" s="6">
        <v>1352.1664874592414</v>
      </c>
    </row>
    <row r="243" spans="1:7" x14ac:dyDescent="0.3">
      <c r="A243" t="s">
        <v>98</v>
      </c>
      <c r="B243" s="6">
        <v>193.2</v>
      </c>
      <c r="C243" s="6">
        <v>193.29999999999998</v>
      </c>
      <c r="D243" s="6">
        <v>193.39999999999998</v>
      </c>
      <c r="E243" s="6">
        <v>193.49999999999997</v>
      </c>
      <c r="F243" s="6">
        <v>193.59999999999997</v>
      </c>
      <c r="G243" s="6">
        <v>193.69999999999996</v>
      </c>
    </row>
    <row r="244" spans="1:7" x14ac:dyDescent="0.3">
      <c r="A244" s="1" t="s">
        <v>100</v>
      </c>
    </row>
    <row r="245" spans="1:7" x14ac:dyDescent="0.3">
      <c r="A245" t="s">
        <v>93</v>
      </c>
      <c r="B245" s="18">
        <f>B238-B231</f>
        <v>0</v>
      </c>
      <c r="C245" s="18">
        <f t="shared" ref="C245:G245" si="43">C238-C231</f>
        <v>0</v>
      </c>
      <c r="D245" s="18">
        <f t="shared" si="43"/>
        <v>0</v>
      </c>
      <c r="E245" s="18">
        <f t="shared" si="43"/>
        <v>0</v>
      </c>
      <c r="F245" s="18">
        <f t="shared" si="43"/>
        <v>0</v>
      </c>
      <c r="G245" s="18">
        <f t="shared" si="43"/>
        <v>0</v>
      </c>
    </row>
    <row r="246" spans="1:7" x14ac:dyDescent="0.3">
      <c r="A246" t="s">
        <v>94</v>
      </c>
      <c r="B246" s="18">
        <f t="shared" ref="B246:G251" si="44">B239-B232</f>
        <v>0</v>
      </c>
      <c r="C246" s="18">
        <f t="shared" si="44"/>
        <v>0</v>
      </c>
      <c r="D246" s="18">
        <f t="shared" si="44"/>
        <v>0</v>
      </c>
      <c r="E246" s="18">
        <f t="shared" si="44"/>
        <v>0</v>
      </c>
      <c r="F246" s="18">
        <f t="shared" si="44"/>
        <v>0</v>
      </c>
      <c r="G246" s="18">
        <f t="shared" si="44"/>
        <v>0</v>
      </c>
    </row>
    <row r="247" spans="1:7" x14ac:dyDescent="0.3">
      <c r="A247" t="s">
        <v>95</v>
      </c>
      <c r="B247" s="18">
        <f t="shared" si="44"/>
        <v>0</v>
      </c>
      <c r="C247" s="18">
        <f t="shared" si="44"/>
        <v>0</v>
      </c>
      <c r="D247" s="18">
        <f t="shared" si="44"/>
        <v>0</v>
      </c>
      <c r="E247" s="18">
        <f t="shared" si="44"/>
        <v>0</v>
      </c>
      <c r="F247" s="18">
        <f t="shared" si="44"/>
        <v>0</v>
      </c>
      <c r="G247" s="18">
        <f t="shared" si="44"/>
        <v>0</v>
      </c>
    </row>
    <row r="248" spans="1:7" x14ac:dyDescent="0.3">
      <c r="A248" t="s">
        <v>96</v>
      </c>
      <c r="B248" s="18">
        <f t="shared" si="44"/>
        <v>0</v>
      </c>
      <c r="C248" s="18">
        <f t="shared" si="44"/>
        <v>0</v>
      </c>
      <c r="D248" s="18">
        <f t="shared" si="44"/>
        <v>0</v>
      </c>
      <c r="E248" s="18">
        <f t="shared" si="44"/>
        <v>0</v>
      </c>
      <c r="F248" s="18">
        <f t="shared" si="44"/>
        <v>0</v>
      </c>
      <c r="G248" s="18">
        <f t="shared" si="44"/>
        <v>0</v>
      </c>
    </row>
    <row r="249" spans="1:7" x14ac:dyDescent="0.3">
      <c r="A249" t="s">
        <v>97</v>
      </c>
      <c r="B249" s="18">
        <f t="shared" si="44"/>
        <v>0</v>
      </c>
      <c r="C249" s="18">
        <f t="shared" si="44"/>
        <v>0</v>
      </c>
      <c r="D249" s="18">
        <f t="shared" si="44"/>
        <v>0</v>
      </c>
      <c r="E249" s="18">
        <f t="shared" si="44"/>
        <v>0</v>
      </c>
      <c r="F249" s="18">
        <f t="shared" si="44"/>
        <v>0</v>
      </c>
      <c r="G249" s="18">
        <f t="shared" si="44"/>
        <v>0</v>
      </c>
    </row>
    <row r="250" spans="1:7" x14ac:dyDescent="0.3">
      <c r="A250" t="s">
        <v>98</v>
      </c>
      <c r="B250" s="18">
        <f t="shared" si="44"/>
        <v>0</v>
      </c>
      <c r="C250" s="18">
        <f t="shared" si="44"/>
        <v>0</v>
      </c>
      <c r="D250" s="18">
        <f t="shared" si="44"/>
        <v>0</v>
      </c>
      <c r="E250" s="18">
        <f t="shared" si="44"/>
        <v>0</v>
      </c>
      <c r="F250" s="18">
        <f t="shared" si="44"/>
        <v>0</v>
      </c>
      <c r="G250" s="18">
        <f t="shared" si="44"/>
        <v>0</v>
      </c>
    </row>
    <row r="251" spans="1:7" x14ac:dyDescent="0.3">
      <c r="B251" s="18">
        <f t="shared" si="44"/>
        <v>0</v>
      </c>
      <c r="C251" s="18">
        <f t="shared" si="44"/>
        <v>0</v>
      </c>
      <c r="D251" s="18">
        <f t="shared" si="44"/>
        <v>0</v>
      </c>
      <c r="E251" s="18">
        <f t="shared" si="44"/>
        <v>0</v>
      </c>
      <c r="F251" s="18">
        <f t="shared" si="44"/>
        <v>0</v>
      </c>
      <c r="G251" s="18">
        <f t="shared" si="44"/>
        <v>0</v>
      </c>
    </row>
    <row r="253" spans="1:7" x14ac:dyDescent="0.3">
      <c r="A253" s="1" t="s">
        <v>101</v>
      </c>
    </row>
    <row r="254" spans="1:7" x14ac:dyDescent="0.3">
      <c r="A254" t="s">
        <v>102</v>
      </c>
      <c r="B254" s="6">
        <f t="shared" ref="B254:G254" si="45">B177+B200</f>
        <v>227.45412019914326</v>
      </c>
      <c r="C254" s="6">
        <f t="shared" si="45"/>
        <v>224.97008712684277</v>
      </c>
      <c r="D254" s="6">
        <f t="shared" si="45"/>
        <v>222.72631646980921</v>
      </c>
      <c r="E254" s="6">
        <f t="shared" si="45"/>
        <v>220.30510638155235</v>
      </c>
      <c r="F254" s="6">
        <f t="shared" si="45"/>
        <v>218.39298606026202</v>
      </c>
      <c r="G254" s="6">
        <f t="shared" si="45"/>
        <v>216.96127665599647</v>
      </c>
    </row>
    <row r="255" spans="1:7" x14ac:dyDescent="0.3">
      <c r="A255" t="s">
        <v>103</v>
      </c>
      <c r="B255">
        <f t="shared" ref="B255:G255" si="46">B176+B199+B225</f>
        <v>7</v>
      </c>
      <c r="C255">
        <f t="shared" si="46"/>
        <v>7</v>
      </c>
      <c r="D255">
        <f t="shared" si="46"/>
        <v>7</v>
      </c>
      <c r="E255">
        <f t="shared" si="46"/>
        <v>7</v>
      </c>
      <c r="F255">
        <f t="shared" si="46"/>
        <v>7</v>
      </c>
      <c r="G255">
        <f t="shared" si="46"/>
        <v>7</v>
      </c>
    </row>
    <row r="256" spans="1:7" x14ac:dyDescent="0.3">
      <c r="A256" t="s">
        <v>78</v>
      </c>
      <c r="B256" s="6">
        <f t="shared" ref="B256:G256" si="47">B178+B201+B226</f>
        <v>257.19999999999993</v>
      </c>
      <c r="C256" s="6">
        <f t="shared" si="47"/>
        <v>253.79999999999995</v>
      </c>
      <c r="D256" s="6">
        <f t="shared" si="47"/>
        <v>250.39999999999992</v>
      </c>
      <c r="E256" s="6">
        <f t="shared" si="47"/>
        <v>246.99999999999994</v>
      </c>
      <c r="F256" s="6">
        <f t="shared" si="47"/>
        <v>243.59999999999991</v>
      </c>
      <c r="G256" s="6">
        <f t="shared" si="47"/>
        <v>240.19999999999993</v>
      </c>
    </row>
    <row r="259" spans="1:7" x14ac:dyDescent="0.3">
      <c r="A259" s="1" t="s">
        <v>104</v>
      </c>
    </row>
    <row r="260" spans="1:7" x14ac:dyDescent="0.3">
      <c r="A260" t="s">
        <v>102</v>
      </c>
      <c r="F260" s="6">
        <f>F254+F117</f>
        <v>23719.455305870266</v>
      </c>
      <c r="G260" s="6">
        <f>G254+G117</f>
        <v>23605.205452826416</v>
      </c>
    </row>
    <row r="261" spans="1:7" x14ac:dyDescent="0.3">
      <c r="A261" t="s">
        <v>103</v>
      </c>
      <c r="F261" s="4">
        <f>F255+F99</f>
        <v>5444.6490150307964</v>
      </c>
      <c r="G261" s="4">
        <f>G255+G99</f>
        <v>5481.1830550147579</v>
      </c>
    </row>
    <row r="262" spans="1:7" x14ac:dyDescent="0.3">
      <c r="A262" t="s">
        <v>78</v>
      </c>
      <c r="F262" s="6">
        <f>F256+F140</f>
        <v>5944.4784787599219</v>
      </c>
      <c r="G262" s="6">
        <f>G256+G140</f>
        <v>5975.0771922799931</v>
      </c>
    </row>
    <row r="264" spans="1:7" x14ac:dyDescent="0.3">
      <c r="A264" s="1" t="s">
        <v>105</v>
      </c>
    </row>
    <row r="265" spans="1:7" x14ac:dyDescent="0.3">
      <c r="A265" t="s">
        <v>106</v>
      </c>
      <c r="F265" s="6">
        <v>23719.45530587027</v>
      </c>
      <c r="G265" s="6">
        <v>23605.205452826416</v>
      </c>
    </row>
    <row r="266" spans="1:7" x14ac:dyDescent="0.3">
      <c r="A266" t="s">
        <v>107</v>
      </c>
      <c r="F266" s="6">
        <v>5444.6490150307964</v>
      </c>
      <c r="G266" s="6">
        <v>5481.1830550147579</v>
      </c>
    </row>
    <row r="267" spans="1:7" x14ac:dyDescent="0.3">
      <c r="A267" t="s">
        <v>108</v>
      </c>
      <c r="F267" s="6">
        <v>5944.4784787599265</v>
      </c>
      <c r="G267" s="6">
        <v>5975.077192279995</v>
      </c>
    </row>
    <row r="269" spans="1:7" x14ac:dyDescent="0.3">
      <c r="A269" s="1" t="s">
        <v>100</v>
      </c>
    </row>
    <row r="270" spans="1:7" x14ac:dyDescent="0.3">
      <c r="F270" s="6">
        <f t="shared" ref="F270:G272" si="48">F260-F265</f>
        <v>0</v>
      </c>
      <c r="G270" s="6">
        <f t="shared" si="48"/>
        <v>0</v>
      </c>
    </row>
    <row r="271" spans="1:7" x14ac:dyDescent="0.3">
      <c r="F271" s="6">
        <f t="shared" si="48"/>
        <v>0</v>
      </c>
      <c r="G271" s="6">
        <f t="shared" si="48"/>
        <v>0</v>
      </c>
    </row>
    <row r="272" spans="1:7" x14ac:dyDescent="0.3">
      <c r="F272" s="6">
        <f t="shared" si="48"/>
        <v>0</v>
      </c>
      <c r="G272" s="6">
        <f t="shared" si="48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cript_x0020_Line xmlns="6dcd9429-6e78-45c3-81f4-2084e6c5315d" xsi:nil="true"/>
    <Exhibit_Ref_Additional xmlns="6dcd9429-6e78-45c3-81f4-2084e6c5315d">false</Exhibit_Ref_Additional>
    <Exhibit_Ref_Page xmlns="6dcd9429-6e78-45c3-81f4-2084e6c5315d" xsi:nil="true"/>
    <RA_Final xmlns="6dcd9429-6e78-45c3-81f4-2084e6c5315d">true</RA_Final>
    <Tech_Conf_Date xmlns="6dcd9429-6e78-45c3-81f4-2084e6c5315d" xsi:nil="true"/>
    <Intervenor_x0020_Acronym xmlns="6dcd9429-6e78-45c3-81f4-2084e6c5315d" xsi:nil="true"/>
    <Legal_x0020_Review_x0020_Required xmlns="6dcd9429-6e78-45c3-81f4-2084e6c5315d">No</Legal_x0020_Review_x0020_Required>
    <Transcript_x0020_Page xmlns="6dcd9429-6e78-45c3-81f4-2084e6c5315d" xsi:nil="true"/>
    <_x0032_017_Update_Req xmlns="6dcd9429-6e78-45c3-81f4-2084e6c5315d">false</_x0032_017_Update_Req>
    <Witness xmlns="6dcd9429-6e78-45c3-81f4-2084e6c5315d">ALAGHEBAND Bijan</Witness>
    <Exhibit_Ref xmlns="6dcd9429-6e78-45c3-81f4-2084e6c5315d">I-43-VECC-071-01</Exhibit_Ref>
    <Strategic_x003f_ xmlns="6dcd9429-6e78-45c3-81f4-2084e6c5315d">false</Strategic_x003f_>
    <Ready_x0020_to_x0020_PDF xmlns="6dcd9429-6e78-45c3-81f4-2084e6c5315d">true</Ready_x0020_to_x0020_PDF>
    <Dir_1 xmlns="6dcd9429-6e78-45c3-81f4-2084e6c5315d">true</Dir_1>
    <SR_Approved xmlns="6dcd9429-6e78-45c3-81f4-2084e6c5315d">false</SR_Approved>
    <Author_x0028_s_x0029_ xmlns="6dcd9429-6e78-45c3-81f4-2084e6c5315d">
      <UserInfo>
        <DisplayName/>
        <AccountId xsi:nil="true"/>
        <AccountType/>
      </UserInfo>
    </Author_x0028_s_x0029_>
    <Draft_Ready xmlns="6dcd9429-6e78-45c3-81f4-2084e6c5315d">true</Draft_Ready>
    <Question xmlns="6dcd9429-6e78-45c3-81f4-2084e6c5315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1494B0B41F8B4BB8F136CE0C11739D" ma:contentTypeVersion="20" ma:contentTypeDescription="Create a new document." ma:contentTypeScope="" ma:versionID="8a1e91714f02f6134c305f9ed6cc720d">
  <xsd:schema xmlns:xsd="http://www.w3.org/2001/XMLSchema" xmlns:xs="http://www.w3.org/2001/XMLSchema" xmlns:p="http://schemas.microsoft.com/office/2006/metadata/properties" xmlns:ns2="6dcd9429-6e78-45c3-81f4-2084e6c5315d" targetNamespace="http://schemas.microsoft.com/office/2006/metadata/properties" ma:root="true" ma:fieldsID="ac7d5c327a9b5fc03e5c5642af96d16c" ns2:_="">
    <xsd:import namespace="6dcd9429-6e78-45c3-81f4-2084e6c5315d"/>
    <xsd:element name="properties">
      <xsd:complexType>
        <xsd:sequence>
          <xsd:element name="documentManagement">
            <xsd:complexType>
              <xsd:all>
                <xsd:element ref="ns2:Witness" minOccurs="0"/>
                <xsd:element ref="ns2:Dir_1" minOccurs="0"/>
                <xsd:element ref="ns2:Draft_Ready" minOccurs="0"/>
                <xsd:element ref="ns2:Exhibit_Ref" minOccurs="0"/>
                <xsd:element ref="ns2:Exhibit_Ref_Additional" minOccurs="0"/>
                <xsd:element ref="ns2:Exhibit_Ref_Page" minOccurs="0"/>
                <xsd:element ref="ns2:Intervenor_x0020_Acronym" minOccurs="0"/>
                <xsd:element ref="ns2:Legal_x0020_Review_x0020_Required" minOccurs="0"/>
                <xsd:element ref="ns2:Question" minOccurs="0"/>
                <xsd:element ref="ns2:RA_Final" minOccurs="0"/>
                <xsd:element ref="ns2:SR_Approved" minOccurs="0"/>
                <xsd:element ref="ns2:Strategic_x003f_" minOccurs="0"/>
                <xsd:element ref="ns2:Transcript_x0020_Page" minOccurs="0"/>
                <xsd:element ref="ns2:Transcript_x0020_Line" minOccurs="0"/>
                <xsd:element ref="ns2:Author_x0028_s_x0029_" minOccurs="0"/>
                <xsd:element ref="ns2:Tech_Conf_Date" minOccurs="0"/>
                <xsd:element ref="ns2:_x0032_017_Update_Req" minOccurs="0"/>
                <xsd:element ref="ns2:Ready_x0020_to_x0020_PD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d9429-6e78-45c3-81f4-2084e6c5315d" elementFormDefault="qualified">
    <xsd:import namespace="http://schemas.microsoft.com/office/2006/documentManagement/types"/>
    <xsd:import namespace="http://schemas.microsoft.com/office/infopath/2007/PartnerControls"/>
    <xsd:element name="Witness" ma:index="8" nillable="true" ma:displayName="Witness" ma:description="List of Witness(es)" ma:format="Dropdown" ma:internalName="Witness">
      <xsd:simpleType>
        <xsd:restriction base="dms:Choice">
          <xsd:enumeration value="ALAGHEBAND Bijan"/>
          <xsd:enumeration value="ANDRE Henry"/>
          <xsd:enumeration value="BOLDT John"/>
          <xsd:enumeration value="CHHELAVDA Samir"/>
          <xsd:enumeration value="D'ANDREA Frank"/>
          <xsd:enumeration value="FENRICK Steve (PSE)"/>
          <xsd:enumeration value="GARZOUZI Lyla"/>
          <xsd:enumeration value="IRVINE Tom"/>
          <xsd:enumeration value="JESUS Bruno"/>
          <xsd:enumeration value="JODOIN Joel"/>
          <xsd:enumeration value="MCDONELL Keith"/>
          <xsd:enumeration value="MERALI Imran"/>
        </xsd:restriction>
      </xsd:simpleType>
    </xsd:element>
    <xsd:element name="Dir_1" ma:index="9" nillable="true" ma:displayName="Dir_1" ma:default="0" ma:description="Director Approval" ma:internalName="Dir_1">
      <xsd:simpleType>
        <xsd:restriction base="dms:Boolean"/>
      </xsd:simpleType>
    </xsd:element>
    <xsd:element name="Draft_Ready" ma:index="10" nillable="true" ma:displayName="Draft_Ready" ma:default="0" ma:description="Ready for RA review" ma:internalName="Draft_Ready">
      <xsd:simpleType>
        <xsd:restriction base="dms:Boolean"/>
      </xsd:simpleType>
    </xsd:element>
    <xsd:element name="Exhibit_Ref" ma:index="11" nillable="true" ma:displayName="Exhibit_Ref" ma:description="Reference to the DX Application exhibit" ma:format="Dropdown" ma:internalName="Exhibit_Ref">
      <xsd:simpleType>
        <xsd:restriction base="dms:Choice">
          <xsd:enumeration value="A-01-01"/>
          <xsd:enumeration value="A-02-01"/>
          <xsd:enumeration value="A-02-01-01"/>
          <xsd:enumeration value="A-02-02"/>
          <xsd:enumeration value="A-03-01"/>
          <xsd:enumeration value="A-03-01-01"/>
          <xsd:enumeration value="A-03-01-02"/>
          <xsd:enumeration value="A-03-01-03"/>
          <xsd:enumeration value="A-03-01-04"/>
          <xsd:enumeration value="A-03-01-05"/>
          <xsd:enumeration value="A-03-02"/>
          <xsd:enumeration value="A-03-02-01"/>
          <xsd:enumeration value="A-03-02-02"/>
          <xsd:enumeration value="A-04-01"/>
          <xsd:enumeration value="A-04-02"/>
          <xsd:enumeration value="A-05-01"/>
          <xsd:enumeration value="A-05-02"/>
          <xsd:enumeration value="A-05-02-01"/>
          <xsd:enumeration value="A-05-03"/>
          <xsd:enumeration value="A-05-03-01"/>
          <xsd:enumeration value="A-05-03-02"/>
          <xsd:enumeration value="A-06-01"/>
          <xsd:enumeration value="A-06-02"/>
          <xsd:enumeration value="A-06-02-01"/>
          <xsd:enumeration value="A-06-02-02"/>
          <xsd:enumeration value="A-06-02-03"/>
          <xsd:enumeration value="A-06-03"/>
          <xsd:enumeration value="A-06-04"/>
          <xsd:enumeration value="A-06-04-01"/>
          <xsd:enumeration value="A-06-04-02"/>
          <xsd:enumeration value="A-06-05"/>
          <xsd:enumeration value="A-06-05-01"/>
          <xsd:enumeration value="A-06-06"/>
          <xsd:enumeration value="A-06-07"/>
          <xsd:enumeration value="A-06-07-01"/>
          <xsd:enumeration value="A-06-07-02"/>
          <xsd:enumeration value="A-06-07-03"/>
          <xsd:enumeration value="A-06-08"/>
          <xsd:enumeration value="A-06-08-01"/>
          <xsd:enumeration value="A-07-01"/>
          <xsd:enumeration value="A-08-01"/>
          <xsd:enumeration value="A-09-01"/>
          <xsd:enumeration value="A-09-02"/>
          <xsd:enumeration value="A-10-01"/>
          <xsd:enumeration value="Appendix 2-G"/>
          <xsd:enumeration value="B1-01-01 Section 1.0"/>
          <xsd:enumeration value="B1-01-01 Section 1.1"/>
          <xsd:enumeration value="B1-01-01 Section 1.2"/>
          <xsd:enumeration value="B1-01-01 Section 1.2-A01"/>
          <xsd:enumeration value="B1-01-01 Section 1.2-A02"/>
          <xsd:enumeration value="B1-01-01 Section 1.2-A03"/>
          <xsd:enumeration value="B1-01-01 Section 1.2-A04"/>
          <xsd:enumeration value="B1-01-01 Section 1.2-A05"/>
          <xsd:enumeration value="B1-01-01 Section 1.2-A06"/>
          <xsd:enumeration value="B1-01-01 Section 1.2-A07"/>
          <xsd:enumeration value="B1-01-01 Section 1.2-A08"/>
          <xsd:enumeration value="B1-01-01 Section 1.2-A09"/>
          <xsd:enumeration value="B1-01-01 Section 1.2-A10"/>
          <xsd:enumeration value="B1-01-01 Section 1.2-A11"/>
          <xsd:enumeration value="B1-01-01 Section 1.2-A12"/>
          <xsd:enumeration value="B1-01-01 Section 1.2-A13"/>
          <xsd:enumeration value="B1-01-01 Section 1.2-A14"/>
          <xsd:enumeration value="B1-01-01 Section 1.2-A15"/>
          <xsd:enumeration value="B1-01-01 Section 1.2-A16"/>
          <xsd:enumeration value="B1-01-01 Section 1.2-A17"/>
          <xsd:enumeration value="B1-01-01 Section 1.2-A18"/>
          <xsd:enumeration value="B1-01-01 Section 1.2-A19"/>
          <xsd:enumeration value="B1-01-01 Section 1.2-A20"/>
          <xsd:enumeration value="B1-01-01 Section 1.2-A21"/>
          <xsd:enumeration value="B1-01-01 Section 1.2-A22"/>
          <xsd:enumeration value="B1-01-01 Section 1.2-A23"/>
          <xsd:enumeration value="B1-01-01 Section 1.2-A24"/>
          <xsd:enumeration value="B1-01-01 Section 1.2-A25"/>
          <xsd:enumeration value="B1-01-01 Section 1.2-A26"/>
          <xsd:enumeration value="B1-01-01 Section 1.2-A27"/>
          <xsd:enumeration value="B1-01-01 Section 1.2-A28"/>
          <xsd:enumeration value="B1-01-01 Section 1.2-A29"/>
          <xsd:enumeration value="B1-01-01 Section 1.2-A30"/>
          <xsd:enumeration value="B1-01-01 Section 1.3"/>
          <xsd:enumeration value="B1-01-01 Section 1.3-A01"/>
          <xsd:enumeration value="B1-01-01 Section 1.3-A02"/>
          <xsd:enumeration value="B1-01-01 Section 1.3-A03"/>
          <xsd:enumeration value="B1-01-01 Section 1.3-A04"/>
          <xsd:enumeration value="B1-01-01 Section 1.4"/>
          <xsd:enumeration value="B1-01-01 Section 1.4-A01"/>
          <xsd:enumeration value="B1-01-01 Section 1.4-A05"/>
          <xsd:enumeration value="B1-01-01 Section 1.5"/>
          <xsd:enumeration value="B1-01-01 Section 1.6"/>
          <xsd:enumeration value="B1-01-01 Section 1.6-A01"/>
          <xsd:enumeration value="B1-01-01 Section 1.6-A02"/>
          <xsd:enumeration value="B1-01-01 Section 1.6-A03"/>
          <xsd:enumeration value="B1-01-01 Section 2.0"/>
          <xsd:enumeration value="B1-01-01 Section 2.1"/>
          <xsd:enumeration value="B1-01-01 Section 2.2"/>
          <xsd:enumeration value="B1-01-01 Section 2.3"/>
          <xsd:enumeration value="B1-01-01 Section 2.4"/>
          <xsd:enumeration value="B1-01-01 Section 3.0"/>
          <xsd:enumeration value="B1-01-01 Section 3.1"/>
          <xsd:enumeration value="B1-01-01 Section 3.2"/>
          <xsd:enumeration value="B1-01-01 Section 3.3"/>
          <xsd:enumeration value="B1-01-01 Section 3.4"/>
          <xsd:enumeration value="B1-01-01 Section 3.5"/>
          <xsd:enumeration value="B1-01-01 Section 3.6"/>
          <xsd:enumeration value="B1-01-01 Section 3.7"/>
          <xsd:enumeration value="B1-01-01 Section 3.8"/>
          <xsd:enumeration value="B1-01-02"/>
          <xsd:enumeration value="B1-02-01"/>
          <xsd:enumeration value="C1-01-01"/>
          <xsd:enumeration value="C1-01-02"/>
          <xsd:enumeration value="C1-01-03"/>
          <xsd:enumeration value="C1-01-04"/>
          <xsd:enumeration value="C1-01-05"/>
          <xsd:enumeration value="C1-01-06"/>
          <xsd:enumeration value="C1-01-07"/>
          <xsd:enumeration value="C1-01-08"/>
          <xsd:enumeration value="C1-01-09"/>
          <xsd:enumeration value="C1-01-10"/>
          <xsd:enumeration value="C1-02-01"/>
          <xsd:enumeration value="C1-02-01-01"/>
          <xsd:enumeration value="C1-02-01-02"/>
          <xsd:enumeration value="C1-02-01-03"/>
          <xsd:enumeration value="C1-02-01-04"/>
          <xsd:enumeration value="C1-02-01-05"/>
          <xsd:enumeration value="C1-02-01-06"/>
          <xsd:enumeration value="C1-02-01-07"/>
          <xsd:enumeration value="C1-02-01-08"/>
          <xsd:enumeration value="C1-02-02"/>
          <xsd:enumeration value="C1-02-02-01"/>
          <xsd:enumeration value="C1-02-02-02"/>
          <xsd:enumeration value="C1-03-01"/>
          <xsd:enumeration value="C1-03-01-01"/>
          <xsd:enumeration value="C1-03-01-02"/>
          <xsd:enumeration value="C1-03-01-03"/>
          <xsd:enumeration value="C1-04-01"/>
          <xsd:enumeration value="C1-04-01-01"/>
          <xsd:enumeration value="C1-05-01"/>
          <xsd:enumeration value="C1-05-01-01"/>
          <xsd:enumeration value="C1-05-01-02"/>
          <xsd:enumeration value="C1-05-01-03"/>
          <xsd:enumeration value="C1-05-02"/>
          <xsd:enumeration value="C1-06-01"/>
          <xsd:enumeration value="C1-06-01-01"/>
          <xsd:enumeration value="C1-06-02"/>
          <xsd:enumeration value="C1-07-01"/>
          <xsd:enumeration value="C1-07-02"/>
          <xsd:enumeration value="C1-07-02-01"/>
          <xsd:enumeration value="C1-07-02-02"/>
          <xsd:enumeration value="C1-07-02-03"/>
          <xsd:enumeration value="C1-07-02-04"/>
          <xsd:enumeration value="C1-07-02-05"/>
          <xsd:enumeration value="C1-07-02-06"/>
          <xsd:enumeration value="C1-07-03"/>
          <xsd:enumeration value="C1-07-03-01"/>
          <xsd:enumeration value="C1-07-03-02"/>
          <xsd:enumeration value="C1-07-04"/>
          <xsd:enumeration value="C2-01-01"/>
          <xsd:enumeration value="D1-01-01"/>
          <xsd:enumeration value="D1-01-02"/>
          <xsd:enumeration value="D1-01-03"/>
          <xsd:enumeration value="D1-01-03-01"/>
          <xsd:enumeration value="D1-01-04"/>
          <xsd:enumeration value="D1-01-05"/>
          <xsd:enumeration value="D1-02-01"/>
          <xsd:enumeration value="D1-02-02"/>
          <xsd:enumeration value="D1-03-01"/>
          <xsd:enumeration value="D1-03-01-01"/>
          <xsd:enumeration value="D1-03-01-02"/>
          <xsd:enumeration value="D1-04-01"/>
          <xsd:enumeration value="D1-04-01-01"/>
          <xsd:enumeration value="D2-01-01"/>
          <xsd:enumeration value="D2-01-02"/>
          <xsd:enumeration value="D2-01-02-01"/>
          <xsd:enumeration value="D2-01-03"/>
          <xsd:enumeration value="D2-01-04"/>
          <xsd:enumeration value="D2-01-05"/>
          <xsd:enumeration value="D2-02-01"/>
          <xsd:enumeration value="D2-02-02"/>
          <xsd:enumeration value="DSP_Table_54-57"/>
          <xsd:enumeration value="DSP-Appendix_A"/>
          <xsd:enumeration value="E1-01-01"/>
          <xsd:enumeration value="E1-01-02"/>
          <xsd:enumeration value="E1-01-02_Tables 4_5"/>
          <xsd:enumeration value="E1-01-02-01"/>
          <xsd:enumeration value="E1-02-01"/>
          <xsd:enumeration value="E1-02-01-01"/>
          <xsd:enumeration value="E1-02-01-02"/>
          <xsd:enumeration value="E2-01-01"/>
          <xsd:enumeration value="E2-01-02"/>
          <xsd:enumeration value="F1-01-01"/>
          <xsd:enumeration value="F1-01-01-01"/>
          <xsd:enumeration value="F1-01-01-02"/>
          <xsd:enumeration value="F1-02-01"/>
          <xsd:enumeration value="F1-02-01-01"/>
          <xsd:enumeration value="F1-03-01"/>
          <xsd:enumeration value="G1-01-01"/>
          <xsd:enumeration value="G1-02-01"/>
          <xsd:enumeration value="G1-03-01"/>
          <xsd:enumeration value="G1-03-01-01"/>
          <xsd:enumeration value="G1-03-01-02"/>
          <xsd:enumeration value="G1-03-01-03"/>
          <xsd:enumeration value="G1-03-01-04"/>
          <xsd:enumeration value="H1-01-01"/>
          <xsd:enumeration value="H1-01-01-01"/>
          <xsd:enumeration value="H1-01-01-02"/>
          <xsd:enumeration value="H1-01-02"/>
          <xsd:enumeration value="H1-01-03"/>
          <xsd:enumeration value="H1-01-04"/>
          <xsd:enumeration value="H1-02-01"/>
          <xsd:enumeration value="H1-02-02"/>
          <xsd:enumeration value="H1-02-02-01"/>
          <xsd:enumeration value="H1-02-02-02"/>
          <xsd:enumeration value="H1-02-02-03"/>
          <xsd:enumeration value="H1-02-02-04"/>
          <xsd:enumeration value="H1-02-03"/>
          <xsd:enumeration value="H1-02-03-01"/>
          <xsd:enumeration value="H1-02-03-02"/>
          <xsd:enumeration value="H1-03-01"/>
          <xsd:enumeration value="H1-03-02"/>
          <xsd:enumeration value="H1-04-01"/>
          <xsd:enumeration value="H1-04-01-01"/>
          <xsd:enumeration value="H1-04-01-02"/>
          <xsd:enumeration value="H1-04-01-03"/>
          <xsd:enumeration value="H1-04-01-04"/>
          <xsd:enumeration value="H1-04-01-05"/>
          <xsd:enumeration value="H1-05-01"/>
          <xsd:enumeration value="Q-01-01"/>
          <xsd:enumeration value="Q-01-01-01"/>
          <xsd:enumeration value="Q-01-01-02"/>
          <xsd:enumeration value="Q-01-01-03"/>
          <xsd:enumeration value="Q-01-01-04"/>
          <xsd:enumeration value="Q-01-01-05"/>
          <xsd:enumeration value="Q-01-01-06"/>
          <xsd:enumeration value="Q-01-01-07"/>
          <xsd:enumeration value="Q-01-01-08"/>
          <xsd:enumeration value="Auditor General Report"/>
          <xsd:enumeration value="Executive Presentation Day"/>
          <xsd:enumeration value="None"/>
          <xsd:enumeration value="Previous Proceeding"/>
          <xsd:enumeration value="I-04-ABE-001"/>
          <xsd:enumeration value="I-46-ABE-002"/>
          <xsd:enumeration value="I-02-AMPCO-002"/>
          <xsd:enumeration value="I-02-AMPCO-002-01"/>
          <xsd:enumeration value="I-02-AMPCO-002-02"/>
          <xsd:enumeration value="I-03-AMPCO-053"/>
          <xsd:enumeration value="I-18-AMPCO-003"/>
          <xsd:enumeration value="I-19-AMPCO-012"/>
          <xsd:enumeration value="I-19-AMPCO-014"/>
          <xsd:enumeration value="I-21-AMPCO-015"/>
          <xsd:enumeration value="I-23-AMPCO-007"/>
          <xsd:enumeration value="I-23-AMPCO-010"/>
          <xsd:enumeration value="I-23-AMPCO-011"/>
          <xsd:enumeration value="I-24-AMPCO-001"/>
          <xsd:enumeration value="I-24-AMPCO-004"/>
          <xsd:enumeration value="I-24-AMPCO-005"/>
          <xsd:enumeration value="I-24-AMPCO-006"/>
          <xsd:enumeration value="I-24-AMPCO-008"/>
          <xsd:enumeration value="I-24-AMPCO-013"/>
          <xsd:enumeration value="I-24-AMPCO-016"/>
          <xsd:enumeration value="I-24-AMPCO-020"/>
          <xsd:enumeration value="I-24-AMPCO-021"/>
          <xsd:enumeration value="I-24-AMPCO-022"/>
          <xsd:enumeration value="I-24-AMPCO-023"/>
          <xsd:enumeration value="I-24-AMPCO-023-01"/>
          <xsd:enumeration value="I-24-AMPCO-023-01"/>
          <xsd:enumeration value="I-24-AMPCO-024"/>
          <xsd:enumeration value="I-24-AMPCO-024-01"/>
          <xsd:enumeration value="I-24-AMPCO-024-01"/>
          <xsd:enumeration value="I-24-AMPCO-025"/>
          <xsd:enumeration value="I-24-AMPCO-025-01"/>
          <xsd:enumeration value="I-24-AMPCO-025-01"/>
          <xsd:enumeration value="I-24-AMPCO-026"/>
          <xsd:enumeration value="I-24-AMPCO-026-01"/>
          <xsd:enumeration value="I-24-AMPCO-026-01"/>
          <xsd:enumeration value="I-24-AMPCO-033"/>
          <xsd:enumeration value="I-24-AMPCO-033-01"/>
          <xsd:enumeration value="I-24-AMPCO-033-01"/>
          <xsd:enumeration value="I-24-AMPCO-034"/>
          <xsd:enumeration value="I-24-AMPCO-035"/>
          <xsd:enumeration value="I-24-AMPCO-036"/>
          <xsd:enumeration value="I-25-AMPCO-017"/>
          <xsd:enumeration value="I-25-AMPCO-018"/>
          <xsd:enumeration value="I-25-AMPCO-019"/>
          <xsd:enumeration value="I-25-AMPCO-032"/>
          <xsd:enumeration value="I-28-AMPCO-009"/>
          <xsd:enumeration value="I-29-AMPCO-027"/>
          <xsd:enumeration value="I-29-AMPCO-028"/>
          <xsd:enumeration value="I-29-AMPCO-029"/>
          <xsd:enumeration value="I-29-AMPCO-030"/>
          <xsd:enumeration value="I-29-AMPCO-031"/>
          <xsd:enumeration value="I-33-AMPCO-052"/>
          <xsd:enumeration value="I-38-AMPCO-037"/>
          <xsd:enumeration value="I-38-AMPCO-038"/>
          <xsd:enumeration value="I-38-AMPCO-040"/>
          <xsd:enumeration value="I-38-AMPCO-041"/>
          <xsd:enumeration value="I-38-AMPCO-042"/>
          <xsd:enumeration value="I-38-AMPCO-043"/>
          <xsd:enumeration value="I-38-AMPCO-044"/>
          <xsd:enumeration value="I-38-AMPCO-045"/>
          <xsd:enumeration value="I-39-AMPCO-039"/>
          <xsd:enumeration value="I-39-AMPCO-046"/>
          <xsd:enumeration value="I-40-AMPCO-047"/>
          <xsd:enumeration value="I-40-AMPCO-047-01"/>
          <xsd:enumeration value="I-40-AMPCO-047-02"/>
          <xsd:enumeration value="I-40-AMPCO-047-03"/>
          <xsd:enumeration value="I-40-AMPCO-048"/>
          <xsd:enumeration value="I-40-AMPCO-049"/>
          <xsd:enumeration value="I-40-AMPCO-050"/>
          <xsd:enumeration value="I-40-AMPCO-050-01_redacted"/>
          <xsd:enumeration value="I-40-AMPCO-051"/>
          <xsd:enumeration value="I-54-AMPCO-054"/>
          <xsd:enumeration value="I-06-Anwaatin-001"/>
          <xsd:enumeration value="I-06-Anwaatin-001-01"/>
          <xsd:enumeration value="I-06-Anwaatin-001-02"/>
          <xsd:enumeration value="I-06-Anwaatin-001-03"/>
          <xsd:enumeration value="I-06-Anwaatin-001-04"/>
          <xsd:enumeration value="I-06-Anwaatin-001-05"/>
          <xsd:enumeration value="I-06-Anwaatin-001-06"/>
          <xsd:enumeration value="I-06-Anwaatin-001-07"/>
          <xsd:enumeration value="I-06-Anwaatin-001-08"/>
          <xsd:enumeration value="I-06-Anwaatin-001-09"/>
          <xsd:enumeration value="I-06-Anwaatin-001-10"/>
          <xsd:enumeration value="I-06-Anwaatin-002"/>
          <xsd:enumeration value="I-06-Anwaatin-003"/>
          <xsd:enumeration value="I-06-Anwaatin-004"/>
          <xsd:enumeration value="I-06-Anwaatin-004-01"/>
          <xsd:enumeration value="I-06-Anwaatin-005"/>
          <xsd:enumeration value="I-06-Anwaatin-006"/>
          <xsd:enumeration value="I-06-Anwaatin-006-01"/>
          <xsd:enumeration value="I-06-Anwaatin-007"/>
          <xsd:enumeration value="I-06-Anwaatin-007-01"/>
          <xsd:enumeration value="I-24-Anwaatin-008"/>
          <xsd:enumeration value="I-24-Anwaatin-008-01"/>
          <xsd:enumeration value="I-24-Anwaatin-008-02"/>
          <xsd:enumeration value="I-24-Anwaatin-008-03"/>
          <xsd:enumeration value="I-51-Anwaatin-009"/>
          <xsd:enumeration value="I-51-Anwaatin-010"/>
          <xsd:enumeration value="I-01-BLC-001"/>
          <xsd:enumeration value="I-04-BLC-002"/>
          <xsd:enumeration value="I-04-BLC-003"/>
          <xsd:enumeration value="I-05-BLC-004"/>
          <xsd:enumeration value="I-05-BLC-004-01"/>
          <xsd:enumeration value="I-49-BLC-005"/>
          <xsd:enumeration value="I-49-BLC-006"/>
          <xsd:enumeration value="I-51-BLC-007"/>
          <xsd:enumeration value="I-57-BLC-008"/>
          <xsd:enumeration value="I-00-BOMA-B062"/>
          <xsd:enumeration value="I-00-BOMA-B064"/>
          <xsd:enumeration value="I-01-BOMA-A001"/>
          <xsd:enumeration value="I-01-BOMA-A002"/>
          <xsd:enumeration value="I-01-BOMA-A003"/>
          <xsd:enumeration value="I-01-BOMA-B040"/>
          <xsd:enumeration value="I-01-BOMA-B041"/>
          <xsd:enumeration value="I-01-BOMA-B042"/>
          <xsd:enumeration value="I-01-BOMA-B043"/>
          <xsd:enumeration value="I-01-BOMA-B044"/>
          <xsd:enumeration value="I-01-BOMA-B045"/>
          <xsd:enumeration value="I-01-BOMA-B046"/>
          <xsd:enumeration value="I-01-BOMA-B048"/>
          <xsd:enumeration value="I-01-BOMA-B049"/>
          <xsd:enumeration value="I-01-BOMA-B050"/>
          <xsd:enumeration value="I-01-BOMA-B051"/>
          <xsd:enumeration value="I-01-BOMA-B052"/>
          <xsd:enumeration value="I-01-BOMA-B053"/>
          <xsd:enumeration value="I-01-BOMA-B148"/>
          <xsd:enumeration value="I-01-BOMA-B149"/>
          <xsd:enumeration value="I-01-BOMA-B150"/>
          <xsd:enumeration value="I-01-BOMA-B151"/>
          <xsd:enumeration value="I-01-BOMA-B151-01"/>
          <xsd:enumeration value="I-02-BOMA-B073"/>
          <xsd:enumeration value="I-03-BOMA-B036"/>
          <xsd:enumeration value="I-03-BOMA-B037"/>
          <xsd:enumeration value="I-03-BOMA-B039"/>
          <xsd:enumeration value="I-04-BOMA-B017"/>
          <xsd:enumeration value="I-04-BOMA-B030"/>
          <xsd:enumeration value="I-04-BOMA-B124"/>
          <xsd:enumeration value="I-06-BOMA-B146"/>
          <xsd:enumeration value="I-07-BOMA-B010"/>
          <xsd:enumeration value="I-07-BOMA-B011"/>
          <xsd:enumeration value="I-07-BOMA-B061"/>
          <xsd:enumeration value="I-07-BOMA-B066"/>
          <xsd:enumeration value="I-07-BOMA-B079"/>
          <xsd:enumeration value="I-07-BOMA-B082"/>
          <xsd:enumeration value="I-07-BOMA-B088"/>
          <xsd:enumeration value="I-07-BOMA-B144"/>
          <xsd:enumeration value="I-08-BOMA-B141"/>
          <xsd:enumeration value="I-08-BOMA-B142"/>
          <xsd:enumeration value="I-08-BOMA-B143"/>
          <xsd:enumeration value="I-09-BOMA-B001"/>
          <xsd:enumeration value="I-09-BOMA-B002"/>
          <xsd:enumeration value="I-09-BOMA-B003"/>
          <xsd:enumeration value="I-09-BOMA-B004"/>
          <xsd:enumeration value="I-09-BOMA-B005"/>
          <xsd:enumeration value="I-09-BOMA-B006"/>
          <xsd:enumeration value="I-09-BOMA-B007"/>
          <xsd:enumeration value="I-09-BOMA-B008"/>
          <xsd:enumeration value="I-09-BOMA-B009"/>
          <xsd:enumeration value="I-09-BOMA-B012"/>
          <xsd:enumeration value="I-09-BOMA-B013"/>
          <xsd:enumeration value="I-09-BOMA-B014"/>
          <xsd:enumeration value="I-09-BOMA-B015"/>
          <xsd:enumeration value="I-09-BOMA-B016"/>
          <xsd:enumeration value="I-09-BOMA-B060"/>
          <xsd:enumeration value="I-09-BOMA-B065"/>
          <xsd:enumeration value="I-09-BOMA-B067"/>
          <xsd:enumeration value="I-13-BOMA-B085"/>
          <xsd:enumeration value="I-13-BOMA-B086"/>
          <xsd:enumeration value="I-13-BOMA-B087"/>
          <xsd:enumeration value="I-13-BOMA-B123"/>
          <xsd:enumeration value="I-15-BOMA-B063"/>
          <xsd:enumeration value="I-16-BOMA-B068"/>
          <xsd:enumeration value="I-16-BOMA-B068-01"/>
          <xsd:enumeration value="I-16-BOMA-B068-02"/>
          <xsd:enumeration value="I-16-BOMA-B069"/>
          <xsd:enumeration value="I-16-BOMA-B070"/>
          <xsd:enumeration value="I-16-BOMA-B072"/>
          <xsd:enumeration value="I-16-BOMA-B074"/>
          <xsd:enumeration value="I-16-BOMA-B089"/>
          <xsd:enumeration value="I-16-BOMA-B090"/>
          <xsd:enumeration value="I-16-BOMA-B092"/>
          <xsd:enumeration value="I-16-BOMA-B093"/>
          <xsd:enumeration value="I-16-BOMA-B094"/>
          <xsd:enumeration value="I-16-BOMA-B095"/>
          <xsd:enumeration value="I-16-BOMA-B096"/>
          <xsd:enumeration value="I-16-BOMA-B097"/>
          <xsd:enumeration value="I-16-BOMA-B098"/>
          <xsd:enumeration value="I-16-BOMA-B099"/>
          <xsd:enumeration value="I-16-BOMA-B101"/>
          <xsd:enumeration value="I-16-BOMA-B102"/>
          <xsd:enumeration value="I-16-BOMA-B103"/>
          <xsd:enumeration value="I-16-BOMA-B106"/>
          <xsd:enumeration value="I-16-BOMA-B109"/>
          <xsd:enumeration value="I-16-BOMA-B117"/>
          <xsd:enumeration value="I-16-BOMA-B118"/>
          <xsd:enumeration value="I-16-BOMA-B119"/>
          <xsd:enumeration value="I-16-BOMA-B120"/>
          <xsd:enumeration value="I-16-BOMA-B121"/>
          <xsd:enumeration value="I-17-BOMA-B034"/>
          <xsd:enumeration value="I-17-BOMA-B071"/>
          <xsd:enumeration value="I-17-BOMA-B080"/>
          <xsd:enumeration value="I-17-BOMA-B083"/>
          <xsd:enumeration value="I-17-BOMA-B084"/>
          <xsd:enumeration value="I-19-BOMA-B018"/>
          <xsd:enumeration value="I-19-BOMA-B019"/>
          <xsd:enumeration value="I-19-BOMA-B020"/>
          <xsd:enumeration value="I-19-BOMA-B038"/>
          <xsd:enumeration value="I-19-BOMA-B047"/>
          <xsd:enumeration value="I-19-BOMA-B057"/>
          <xsd:enumeration value="I-19-BOMA-B058"/>
          <xsd:enumeration value="I-19-BOMA-B059"/>
          <xsd:enumeration value="I-19-BOMA-B075"/>
          <xsd:enumeration value="I-19-BOMA-B076"/>
          <xsd:enumeration value="I-19-BOMA-B077"/>
          <xsd:enumeration value="I-19-BOMA-B114"/>
          <xsd:enumeration value="I-19-BOMA-B116"/>
          <xsd:enumeration value="I-20-BOMA-B021"/>
          <xsd:enumeration value="I-22-BOMA-B035"/>
          <xsd:enumeration value="I-22-BOMA-B100"/>
          <xsd:enumeration value="I-22-BOMA-B104"/>
          <xsd:enumeration value="I-22-BOMA-B105"/>
          <xsd:enumeration value="I-22-BOMA-B108"/>
          <xsd:enumeration value="I-22-BOMA-B122"/>
          <xsd:enumeration value="I-22-BOMA-B127"/>
          <xsd:enumeration value="I-22-BOMA-B128"/>
          <xsd:enumeration value="I-23-BOMA-A004"/>
          <xsd:enumeration value="I-23-BOMA-A005"/>
          <xsd:enumeration value="I-23-BOMA-A006"/>
          <xsd:enumeration value="I-23-BOMA-A007"/>
          <xsd:enumeration value="I-23-BOMA-A008"/>
          <xsd:enumeration value="I-23-BOMA-B032"/>
          <xsd:enumeration value="I-23-BOMA-B055"/>
          <xsd:enumeration value="I-23-BOMA-B078"/>
          <xsd:enumeration value="I-23-BOMA-B126"/>
          <xsd:enumeration value="I-23-BOMA-B129"/>
          <xsd:enumeration value="I-23-BOMA-B130"/>
          <xsd:enumeration value="I-23-BOMA-B132"/>
          <xsd:enumeration value="I-23-BOMA-B133"/>
          <xsd:enumeration value="I-23-BOMA-B134"/>
          <xsd:enumeration value="I-23-BOMA-B135"/>
          <xsd:enumeration value="I-23-BOMA-B136"/>
          <xsd:enumeration value="I-23-BOMA-B137"/>
          <xsd:enumeration value="I-23-BOMA-B138"/>
          <xsd:enumeration value="I-23-BOMA-B139"/>
          <xsd:enumeration value="I-24-BOMA-B033"/>
          <xsd:enumeration value="I-24-BOMA-B033-01"/>
          <xsd:enumeration value="I-24-BOMA-B091"/>
          <xsd:enumeration value="I-25-BOMA-B056"/>
          <xsd:enumeration value="I-25-BOMA-B107"/>
          <xsd:enumeration value="I-25-BOMA-B110"/>
          <xsd:enumeration value="I-25-BOMA-B111"/>
          <xsd:enumeration value="I-25-BOMA-B112"/>
          <xsd:enumeration value="I-25-BOMA-B113"/>
          <xsd:enumeration value="I-25-BOMA-B131"/>
          <xsd:enumeration value="I-25-BOMA-B131-01"/>
          <xsd:enumeration value="I-25-BOMA-B140"/>
          <xsd:enumeration value="I-25-BOMA-B152"/>
          <xsd:enumeration value="I-27-BOMA-A009"/>
          <xsd:enumeration value="I-28-BOMA-A010"/>
          <xsd:enumeration value="I-28-BOMA-B024"/>
          <xsd:enumeration value="I-28-BOMA-B025"/>
          <xsd:enumeration value="I-29-BOMA-B115"/>
          <xsd:enumeration value="I-29-BOMA-B125"/>
          <xsd:enumeration value="I-32-BOMA-B022"/>
          <xsd:enumeration value="I-32-BOMA-B028"/>
          <xsd:enumeration value="I-32-BOMA-B029"/>
          <xsd:enumeration value="I-32-BOMA-B145"/>
          <xsd:enumeration value="I-32-BOMA-B153"/>
          <xsd:enumeration value="I-32-BOMA-B153-01"/>
          <xsd:enumeration value="I-32-BOMA-B153-02"/>
          <xsd:enumeration value="I-32-BOMA-B153-03"/>
          <xsd:enumeration value="I-32-BOMA-B153-04"/>
          <xsd:enumeration value="I-32-BOMA-B153-05"/>
          <xsd:enumeration value="I-32-BOMA-B153-06"/>
          <xsd:enumeration value="I-32-BOMA-B153-07"/>
          <xsd:enumeration value="I-32-BOMA-B153-08"/>
          <xsd:enumeration value="I-32-BOMA-B153-09"/>
          <xsd:enumeration value="I-35-BOMA-B031"/>
          <xsd:enumeration value="I-35-BOMA-B081"/>
          <xsd:enumeration value="I-36-BOMA-B156"/>
          <xsd:enumeration value="I-36-BOMA-B156-01"/>
          <xsd:enumeration value="I-36-BOMA-B156-02"/>
          <xsd:enumeration value="I-36-BOMA-B156-03"/>
          <xsd:enumeration value="I-36-BOMA-B156-04"/>
          <xsd:enumeration value="I-36-BOMA-B156-05"/>
          <xsd:enumeration value="I-36-BOMA-B156-06a"/>
          <xsd:enumeration value="I-36-BOMA-B156-06b"/>
          <xsd:enumeration value="I-36-BOMA-B156-07"/>
          <xsd:enumeration value="I-36-BOMA-B157"/>
          <xsd:enumeration value="I-36-BOMA-B158"/>
          <xsd:enumeration value="I-36-BOMA-B159"/>
          <xsd:enumeration value="I-36-BOMA-B159-01"/>
          <xsd:enumeration value="I-36-BOMA-B159-02"/>
          <xsd:enumeration value="I-36-BOMA-B161"/>
          <xsd:enumeration value="I-37-BOMA-B026"/>
          <xsd:enumeration value="I-37-BOMA-B027"/>
          <xsd:enumeration value="I-38-BOMA-B054"/>
          <xsd:enumeration value="I-38-BOMA-B147"/>
          <xsd:enumeration value="I-38-BOMA-B154"/>
          <xsd:enumeration value="I-39-BOMA-A011"/>
          <xsd:enumeration value="I-41-BOMA-B155"/>
          <xsd:enumeration value="I-42-BOMA-B160"/>
          <xsd:enumeration value="I-47-BOMA-B023"/>
          <xsd:enumeration value="I-02-CCC-001"/>
          <xsd:enumeration value="I-03-CCC-002"/>
          <xsd:enumeration value="I-03-CCC-003"/>
          <xsd:enumeration value="I-03-CCC-004"/>
          <xsd:enumeration value="I-03-CCC-005"/>
          <xsd:enumeration value="I-03-CCC-006"/>
          <xsd:enumeration value="I-03-CCC-006-01"/>
          <xsd:enumeration value="I-03-CCC-007"/>
          <xsd:enumeration value="I-03-CCC-008"/>
          <xsd:enumeration value="I-03-CCC-009"/>
          <xsd:enumeration value="I-03-CCC-009-01"/>
          <xsd:enumeration value="I-07-CCC-010"/>
          <xsd:enumeration value="I-07-CCC-011"/>
          <xsd:enumeration value="I-08-CCC-012"/>
          <xsd:enumeration value="I-08-CCC-013"/>
          <xsd:enumeration value="I-09-CCC-014"/>
          <xsd:enumeration value="I-13-CCC-015"/>
          <xsd:enumeration value="I-14-CCC-016"/>
          <xsd:enumeration value="I-16-CCC-017"/>
          <xsd:enumeration value="I-16-CCC-017-01"/>
          <xsd:enumeration value="I-16-CCC-018"/>
          <xsd:enumeration value="I-17-CCC-019"/>
          <xsd:enumeration value="I-17-CCC-019-01"/>
          <xsd:enumeration value="I-21-CCC-020"/>
          <xsd:enumeration value="I-21-CCC-021"/>
          <xsd:enumeration value="I-21-CCC-022"/>
          <xsd:enumeration value="I-24-CCC-023"/>
          <xsd:enumeration value="I-24-CCC-024"/>
          <xsd:enumeration value="I-24-CCC-025"/>
          <xsd:enumeration value="I-24-CCC-026"/>
          <xsd:enumeration value="I-24-CCC-027"/>
          <xsd:enumeration value="I-24-CCC-027-01"/>
          <xsd:enumeration value="I-33-CCC-028"/>
          <xsd:enumeration value="I-33-CCC-029"/>
          <xsd:enumeration value="I-33-CCC-030"/>
          <xsd:enumeration value="I-33-CCC-031"/>
          <xsd:enumeration value="I-34-CCC-032"/>
          <xsd:enumeration value="I-38-CCC-033"/>
          <xsd:enumeration value="I-38-CCC-034"/>
          <xsd:enumeration value="I-38-CCC-035"/>
          <xsd:enumeration value="I-38-CCC-036"/>
          <xsd:enumeration value="I-38-CCC-037"/>
          <xsd:enumeration value="I-38-CCC-037-01"/>
          <xsd:enumeration value="I-38-CCC-038"/>
          <xsd:enumeration value="I-38-CCC-039"/>
          <xsd:enumeration value="I-38-CCC-040"/>
          <xsd:enumeration value="I-38-CCC-041"/>
          <xsd:enumeration value="I-38-CCC-042"/>
          <xsd:enumeration value="I-38-CCC-043"/>
          <xsd:enumeration value="I-38-CCC-044"/>
          <xsd:enumeration value="I-38-CCC-044-01"/>
          <xsd:enumeration value="I-38-CCC-044-02"/>
          <xsd:enumeration value="I-38-CCC-045"/>
          <xsd:enumeration value="I-38-CCC-046"/>
          <xsd:enumeration value="I-38-CCC-047"/>
          <xsd:enumeration value="I-38-CCC-048"/>
          <xsd:enumeration value="I-38-CCC-049"/>
          <xsd:enumeration value="I-38-CCC-050"/>
          <xsd:enumeration value="I-38-CCC-051"/>
          <xsd:enumeration value="I-38-CCC-052"/>
          <xsd:enumeration value="I-38-CCC-053"/>
          <xsd:enumeration value="I-38-CCC-054"/>
          <xsd:enumeration value="I-38-CCC-055"/>
          <xsd:enumeration value="I-38-CCC-055-01"/>
          <xsd:enumeration value="I-38-CCC-055-02"/>
          <xsd:enumeration value="I-38-CCC-056"/>
          <xsd:enumeration value="I-38-CCC-057"/>
          <xsd:enumeration value="I-38-CCC-058"/>
          <xsd:enumeration value="I-38-CCC-059"/>
          <xsd:enumeration value="I-40-CCC-060"/>
          <xsd:enumeration value="I-40-CCC-060-01"/>
          <xsd:enumeration value="I-42-CCC-061"/>
          <xsd:enumeration value="I-43-CCC-062"/>
          <xsd:enumeration value="I-49-CCC-063"/>
          <xsd:enumeration value="I-49-CCC-063-01"/>
          <xsd:enumeration value="I-49-CCC-063-02"/>
          <xsd:enumeration value="I-49-CCC-064"/>
          <xsd:enumeration value="I-49-CCC-065"/>
          <xsd:enumeration value="I-49-CCC-066"/>
          <xsd:enumeration value="I-51-CCC-072"/>
          <xsd:enumeration value="I-51-CCC-072-01"/>
          <xsd:enumeration value="I-53-CCC-067"/>
          <xsd:enumeration value="I-53-CCC-068"/>
          <xsd:enumeration value="I-53-CCC-069"/>
          <xsd:enumeration value="I-53-CCC-070"/>
          <xsd:enumeration value="I-53-CCC-071"/>
          <xsd:enumeration value="I-54-CCC-073"/>
          <xsd:enumeration value="I-54-CCC-074"/>
          <xsd:enumeration value="I-55-CCC-075"/>
          <xsd:enumeration value="I-03-CME-042"/>
          <xsd:enumeration value="I-03-CME-046"/>
          <xsd:enumeration value="I-03-CME-065"/>
          <xsd:enumeration value="I-03-CME-065-01"/>
          <xsd:enumeration value="I-04-CME-096"/>
          <xsd:enumeration value="I-04-CME-097"/>
          <xsd:enumeration value="I-04-CME-097-01"/>
          <xsd:enumeration value="I-04-CME-098"/>
          <xsd:enumeration value="I-04-CME-098-01"/>
          <xsd:enumeration value="I-04-CME-098-02"/>
          <xsd:enumeration value="I-04-CME-098-03"/>
          <xsd:enumeration value="I-07-CME-001"/>
          <xsd:enumeration value="I-08-CME-002"/>
          <xsd:enumeration value="I-08-CME-003"/>
          <xsd:enumeration value="I-08-CME-011"/>
          <xsd:enumeration value="I-09-CME-004"/>
          <xsd:enumeration value="I-09-CME-005"/>
          <xsd:enumeration value="I-09-CME-006"/>
          <xsd:enumeration value="I-10-CME-012"/>
          <xsd:enumeration value="I-15-CME-007"/>
          <xsd:enumeration value="I-16-CME-010"/>
          <xsd:enumeration value="I-20-CME-015"/>
          <xsd:enumeration value="I-24-CME-013"/>
          <xsd:enumeration value="I-29-CME-014"/>
          <xsd:enumeration value="I-29-CME-016"/>
          <xsd:enumeration value="I-29-CME-017"/>
          <xsd:enumeration value="I-29-CME-018"/>
          <xsd:enumeration value="I-29-CME-019"/>
          <xsd:enumeration value="I-29-CME-020"/>
          <xsd:enumeration value="I-29-CME-021"/>
          <xsd:enumeration value="I-29-CME-022"/>
          <xsd:enumeration value="I-29-CME-023"/>
          <xsd:enumeration value="I-29-CME-024"/>
          <xsd:enumeration value="I-29-CME-025"/>
          <xsd:enumeration value="I-29-CME-026"/>
          <xsd:enumeration value="I-29-CME-027"/>
          <xsd:enumeration value="I-29-CME-028"/>
          <xsd:enumeration value="I-29-CME-029"/>
          <xsd:enumeration value="I-33-CME-043"/>
          <xsd:enumeration value="I-33-CME-044"/>
          <xsd:enumeration value="I-33-CME-045"/>
          <xsd:enumeration value="I-33-CME-047"/>
          <xsd:enumeration value="I-33-CME-047-01"/>
          <xsd:enumeration value="I-34-CME-048"/>
          <xsd:enumeration value="I-34-CME-049"/>
          <xsd:enumeration value="I-34-CME-050"/>
          <xsd:enumeration value="I-34-CME-051"/>
          <xsd:enumeration value="I-34-CME-051-01"/>
          <xsd:enumeration value="I-34-CME-052"/>
          <xsd:enumeration value="I-34-CME-053"/>
          <xsd:enumeration value="I-34-CME-054"/>
          <xsd:enumeration value="I-34-CME-055"/>
          <xsd:enumeration value="I-34-CME-056"/>
          <xsd:enumeration value="I-34-CME-057"/>
          <xsd:enumeration value="I-34-CME-058"/>
          <xsd:enumeration value="I-34-CME-059"/>
          <xsd:enumeration value="I-34-CME-060"/>
          <xsd:enumeration value="I-34-CME-061"/>
          <xsd:enumeration value="I-34-CME-061-01"/>
          <xsd:enumeration value="I-37-CME-062"/>
          <xsd:enumeration value="I-37-CME-063"/>
          <xsd:enumeration value="I-37-CME-064"/>
          <xsd:enumeration value="I-40-CME-030"/>
          <xsd:enumeration value="I-40-CME-031"/>
          <xsd:enumeration value="I-40-CME-032"/>
          <xsd:enumeration value="I-40-CME-032-01"/>
          <xsd:enumeration value="I-40-CME-032-02"/>
          <xsd:enumeration value="I-40-CME-032-03"/>
          <xsd:enumeration value="I-40-CME-032-04"/>
          <xsd:enumeration value="I-40-CME-032-05"/>
          <xsd:enumeration value="I-40-CME-032-06"/>
          <xsd:enumeration value="I-40-CME-032-07"/>
          <xsd:enumeration value="I-40-CME-032-08"/>
          <xsd:enumeration value="I-40-CME-033"/>
          <xsd:enumeration value="I-40-CME-034"/>
          <xsd:enumeration value="I-40-CME-034-01"/>
          <xsd:enumeration value="I-41-CME-035"/>
          <xsd:enumeration value="I-44-CME-036"/>
          <xsd:enumeration value="I-44-CME-037"/>
          <xsd:enumeration value="I-44-CME-038"/>
          <xsd:enumeration value="I-44-CME-039"/>
          <xsd:enumeration value="I-44-CME-040"/>
          <xsd:enumeration value="I-45-CME-066"/>
          <xsd:enumeration value="I-45-CME-067"/>
          <xsd:enumeration value="I-45-CME-068"/>
          <xsd:enumeration value="I-45-CME-069"/>
          <xsd:enumeration value="I-46-CME-070"/>
          <xsd:enumeration value="I-46-CME-070-01"/>
          <xsd:enumeration value="I-47-CME-071"/>
          <xsd:enumeration value="I-47-CME-072"/>
          <xsd:enumeration value="I-47-CME-073"/>
          <xsd:enumeration value="I-47-CME-074"/>
          <xsd:enumeration value="I-47-CME-075"/>
          <xsd:enumeration value="I-47-CME-076"/>
          <xsd:enumeration value="I-47-CME-077"/>
          <xsd:enumeration value="I-47-CME-078"/>
          <xsd:enumeration value="I-47-CME-079"/>
          <xsd:enumeration value="I-47-CME-079-01"/>
          <xsd:enumeration value="I-47-CME-079-01"/>
          <xsd:enumeration value="I-47-CME-080"/>
          <xsd:enumeration value="I-49-CME-087"/>
          <xsd:enumeration value="I-51-CME-090"/>
          <xsd:enumeration value="I-51-CME-091"/>
          <xsd:enumeration value="I-51-CME-092"/>
          <xsd:enumeration value="I-54-CME-093"/>
          <xsd:enumeration value="I-54-CME-094"/>
          <xsd:enumeration value="I-54-CME-095"/>
          <xsd:enumeration value="I-56-CME-088"/>
          <xsd:enumeration value="I-56-CME-089"/>
          <xsd:enumeration value="I-57-CME-041"/>
          <xsd:enumeration value="I-57-CME-081"/>
          <xsd:enumeration value="I-57-CME-082"/>
          <xsd:enumeration value="I-57-CME-083"/>
          <xsd:enumeration value="I-57-CME-084"/>
          <xsd:enumeration value="I-57-CME-085"/>
          <xsd:enumeration value="I-57-CME-086"/>
          <xsd:enumeration value="I-58-CME-008"/>
          <xsd:enumeration value="I-58-CME-009"/>
          <xsd:enumeration value="I-46-COFH-001"/>
          <xsd:enumeration value="I-46-COFH-002"/>
          <xsd:enumeration value="I-46-COFH-003"/>
          <xsd:enumeration value="I-46-COFH-004"/>
          <xsd:enumeration value="I-46-COFH-005"/>
          <xsd:enumeration value="I-46-COFH-006"/>
          <xsd:enumeration value="I-02-EnergyProbe-001"/>
          <xsd:enumeration value="I-03-EnergyProbe-002"/>
          <xsd:enumeration value="I-04-EnergyProbe-003"/>
          <xsd:enumeration value="I-04-EnergyProbe-004"/>
          <xsd:enumeration value="I-07-EnergyProbe-005"/>
          <xsd:enumeration value="I-07-EnergyProbe-006"/>
          <xsd:enumeration value="I-09-EnergyProbe-007"/>
          <xsd:enumeration value="I-10-EnergyProbe-008"/>
          <xsd:enumeration value="I-10-EnergyProbe-009"/>
          <xsd:enumeration value="I-10-EnergyProbe-010"/>
          <xsd:enumeration value="I-10-EnergyProbe-011"/>
          <xsd:enumeration value="I-14-EnergyProbe-012"/>
          <xsd:enumeration value="I-17-EnergyProbe-013"/>
          <xsd:enumeration value="I-17-EnergyProbe-014"/>
          <xsd:enumeration value="I-17-EnergyProbe-015"/>
          <xsd:enumeration value="I-18-EnergyProbe-016"/>
          <xsd:enumeration value="I-18-EnergyProbe-017"/>
          <xsd:enumeration value="I-18-EnergyProbe-018"/>
          <xsd:enumeration value="I-18-EnergyProbe-019"/>
          <xsd:enumeration value="I-18-EnergyProbe-020"/>
          <xsd:enumeration value="I-18-EnergyProbe-021"/>
          <xsd:enumeration value="I-19-EnergyProbe-022"/>
          <xsd:enumeration value="I-22-EnergyProbe-023"/>
          <xsd:enumeration value="I-22-EnergyProbe-024"/>
          <xsd:enumeration value="I-22-EnergyProbe-025"/>
          <xsd:enumeration value="I-22-EnergyProbe-026"/>
          <xsd:enumeration value="I-22-EnergyProbe-027"/>
          <xsd:enumeration value="I-22-EnergyProbe-028"/>
          <xsd:enumeration value="I-22-EnergyProbe-029"/>
          <xsd:enumeration value="I-22-EnergyProbe-029-01"/>
          <xsd:enumeration value="I-22-EnergyProbe-030"/>
          <xsd:enumeration value="I-23-EnergyProbe-031"/>
          <xsd:enumeration value="I-24-EnergyProbe-032"/>
          <xsd:enumeration value="I-24-EnergyProbe-033"/>
          <xsd:enumeration value="I-24-EnergyProbe-034"/>
          <xsd:enumeration value="I-25-EnergyProbe-035"/>
          <xsd:enumeration value="I-25-EnergyProbe-036"/>
          <xsd:enumeration value="I-25-EnergyProbe-036-01"/>
          <xsd:enumeration value="I-25-EnergyProbe-037"/>
          <xsd:enumeration value="I-25-EnergyProbe-038"/>
          <xsd:enumeration value="I-25-EnergyProbe-039"/>
          <xsd:enumeration value="I-25-EnergyProbe-040"/>
          <xsd:enumeration value="I-25-EnergyProbe-041"/>
          <xsd:enumeration value="I-25-EnergyProbe-042"/>
          <xsd:enumeration value="I-25-EnergyProbe-043"/>
          <xsd:enumeration value="I-25-EnergyProbe-044"/>
          <xsd:enumeration value="I-25-EnergyProbe-045"/>
          <xsd:enumeration value="I-25-EnergyProbe-046"/>
          <xsd:enumeration value="I-25-EnergyProbe-047"/>
          <xsd:enumeration value="I-25-EnergyProbe-048"/>
          <xsd:enumeration value="I-25-EnergyProbe-049"/>
          <xsd:enumeration value="I-25-EnergyProbe-050"/>
          <xsd:enumeration value="I-25-EnergyProbe-051"/>
          <xsd:enumeration value="I-25-EnergyProbe-051-01"/>
          <xsd:enumeration value="I-25-EnergyProbe-051-02"/>
          <xsd:enumeration value="I-25-EnergyProbe-051-03"/>
          <xsd:enumeration value="I-25-EnergyProbe-051-04"/>
          <xsd:enumeration value="I-25-EnergyProbe-051-05"/>
          <xsd:enumeration value="I-25-EnergyProbe-051-06"/>
          <xsd:enumeration value="I-25-EnergyProbe-051-07"/>
          <xsd:enumeration value="I-27-EnergyProbe-052"/>
          <xsd:enumeration value="I-33-EnergyProbe-053"/>
          <xsd:enumeration value="I-37-EnergyProbe-054"/>
          <xsd:enumeration value="I-40-EnergyProbe-055"/>
          <xsd:enumeration value="I-40-EnergyProbe-056"/>
          <xsd:enumeration value="I-40-EnergyProbe-057"/>
          <xsd:enumeration value="I-40-EnergyProbe-058"/>
          <xsd:enumeration value="I-41-EnergyProbe-059"/>
          <xsd:enumeration value="I-41-EnergyProbe-060"/>
          <xsd:enumeration value="I-41-EnergyProbe-061"/>
          <xsd:enumeration value="I-41-EnergyProbe-062"/>
          <xsd:enumeration value="I-44-EnergyProbe-063"/>
          <xsd:enumeration value="I-44-EnergyProbe-064"/>
          <xsd:enumeration value="I-46-EnergyProbe-065"/>
          <xsd:enumeration value="I-51-EnergyProbe-066"/>
          <xsd:enumeration value="I-51-EnergyProbe-067"/>
          <xsd:enumeration value="I-51-EnergyProbe-068"/>
          <xsd:enumeration value="I-51-EnergyProbe-068-01"/>
          <xsd:enumeration value="I-51-EnergyProbe-069"/>
          <xsd:enumeration value="I-57-EnergyProbe-070"/>
          <xsd:enumeration value="I-57-EnergyProbe-071"/>
          <xsd:enumeration value="I-57-EnergyProbe-072"/>
          <xsd:enumeration value="I-24-ESC-003"/>
          <xsd:enumeration value="I-49-ESC-001"/>
          <xsd:enumeration value="I-51-ESC-002"/>
          <xsd:enumeration value="I-01-OSEA-001"/>
          <xsd:enumeration value="I-02-OSEA-002"/>
          <xsd:enumeration value="I-06-OSEA-003"/>
          <xsd:enumeration value="I-06-OSEA-004"/>
          <xsd:enumeration value="I-17-OSEA-005"/>
          <xsd:enumeration value="I-17-OSEA-006"/>
          <xsd:enumeration value="I-17-OSEA-006-01"/>
          <xsd:enumeration value="I-17-OSEA-007"/>
          <xsd:enumeration value="I-17-OSEA-008"/>
          <xsd:enumeration value="I-18-OSEA-009"/>
          <xsd:enumeration value="I-20-OSEA-010"/>
          <xsd:enumeration value="I-21-OSEA-011"/>
          <xsd:enumeration value="I-21-OSEA-012"/>
          <xsd:enumeration value="I-21-OSEA-013"/>
          <xsd:enumeration value="I-22-OSEA-014"/>
          <xsd:enumeration value="I-22-OSEA-015"/>
          <xsd:enumeration value="I-23-OSEA-016"/>
          <xsd:enumeration value="I-24-OSEA-017"/>
          <xsd:enumeration value="I-25-OSEA-018"/>
          <xsd:enumeration value="I-27-OSEA-019"/>
          <xsd:enumeration value="I-28-OSEA-020"/>
          <xsd:enumeration value="I-52-OSEA-021"/>
          <xsd:enumeration value="I-03-PWU-001"/>
          <xsd:enumeration value="I-04-PWU-002"/>
          <xsd:enumeration value="I-04-PWU-003"/>
          <xsd:enumeration value="I-04-PWU-004"/>
          <xsd:enumeration value="I-04-PWU-004-01"/>
          <xsd:enumeration value="I-04-PWU-004-02"/>
          <xsd:enumeration value="I-04-PWU-004-03"/>
          <xsd:enumeration value="I-04-PWU-004-04"/>
          <xsd:enumeration value="I-04-PWU-004-05"/>
          <xsd:enumeration value="I-04-PWU-004-06"/>
          <xsd:enumeration value="I-04-PWU-005"/>
          <xsd:enumeration value="I-04-PWU-006"/>
          <xsd:enumeration value="I-04-PWU-007"/>
          <xsd:enumeration value="I-29-PWU-008"/>
          <xsd:enumeration value="I-29-PWU-009"/>
          <xsd:enumeration value="I-29-PWU-010"/>
          <xsd:enumeration value="I-29-PWU-011"/>
          <xsd:enumeration value="I-29-PWU-012"/>
          <xsd:enumeration value="I-29-PWU-013"/>
          <xsd:enumeration value="I-29-PWU-014"/>
          <xsd:enumeration value="I-29-PWU-015"/>
          <xsd:enumeration value="I-38-PWU-016"/>
          <xsd:enumeration value="I-38-PWU-017"/>
          <xsd:enumeration value="I-38-PWU-018"/>
          <xsd:enumeration value="I-38-PWU-019"/>
          <xsd:enumeration value="I-38-PWU-020"/>
          <xsd:enumeration value="I-38-PWU-021"/>
          <xsd:enumeration value="I-38-PWU-022"/>
          <xsd:enumeration value="I-38-PWU-023"/>
          <xsd:enumeration value="I-38-PWU-024"/>
          <xsd:enumeration value="I-40-PWU-025"/>
          <xsd:enumeration value="I-40-PWU-026"/>
          <xsd:enumeration value="I-40-PWU-027"/>
          <xsd:enumeration value="I-40-PWU-028"/>
          <xsd:enumeration value="I-40-PWU-029"/>
          <xsd:enumeration value="I-40-PWU-030"/>
          <xsd:enumeration value="I-40-PWU-031"/>
          <xsd:enumeration value="I-40-PWU-032"/>
          <xsd:enumeration value="I-40-PWU-033"/>
          <xsd:enumeration value="I-40-PWU-034"/>
          <xsd:enumeration value="I-40-PWU-035"/>
          <xsd:enumeration value="I-40-PWU-036"/>
          <xsd:enumeration value="I-40-PWU-036-01"/>
          <xsd:enumeration value="I-54-Rogers-001"/>
          <xsd:enumeration value="I-54-Rogers-002"/>
          <xsd:enumeration value="I-54-Rogers-003"/>
          <xsd:enumeration value="I-54-Rogers-004"/>
          <xsd:enumeration value="I-54-Rogers-005"/>
          <xsd:enumeration value="I-54-Rogers-006"/>
          <xsd:enumeration value="I-54-Rogers-007"/>
          <xsd:enumeration value="I-54-Rogers-008"/>
          <xsd:enumeration value="I-54-Rogers-009"/>
          <xsd:enumeration value="I-54-Rogers-010"/>
          <xsd:enumeration value="I-03-SEC-001"/>
          <xsd:enumeration value="I-03-SEC-001-01"/>
          <xsd:enumeration value="I-03-SEC-001-02"/>
          <xsd:enumeration value="I-03-SEC-001-03"/>
          <xsd:enumeration value="I-03-SEC-001-04"/>
          <xsd:enumeration value="I-03-SEC-002"/>
          <xsd:enumeration value="I-03-SEC-002-01"/>
          <xsd:enumeration value="I-03-SEC-003"/>
          <xsd:enumeration value="I-03-SEC-003-01"/>
          <xsd:enumeration value="I-03-SEC-003-02"/>
          <xsd:enumeration value="I-03-SEC-004"/>
          <xsd:enumeration value="I-03-SEC-004-01"/>
          <xsd:enumeration value="I-03-SEC-004-02"/>
          <xsd:enumeration value="I-03-SEC-004-03"/>
          <xsd:enumeration value="I-03-SEC-004-04"/>
          <xsd:enumeration value="I-03-SEC-004-05_redacted"/>
          <xsd:enumeration value="I-03-SEC-005"/>
          <xsd:enumeration value="I-03-SEC-005-01"/>
          <xsd:enumeration value="I-03-SEC-006"/>
          <xsd:enumeration value="I-03-SEC-006-01"/>
          <xsd:enumeration value="I-03-SEC-007"/>
          <xsd:enumeration value="I-03-SEC-008"/>
          <xsd:enumeration value="I-03-SEC-008-01"/>
          <xsd:enumeration value="I-03-SEC-008-02"/>
          <xsd:enumeration value="I-03-SEC-008-03"/>
          <xsd:enumeration value="I-03-SEC-008-04"/>
          <xsd:enumeration value="I-03-SEC-008-05"/>
          <xsd:enumeration value="I-03-SEC-008-06_redacted"/>
          <xsd:enumeration value="I-03-SEC-009"/>
          <xsd:enumeration value="I-03-SEC-009-01_Redacted"/>
          <xsd:enumeration value="I-10-SEC-010"/>
          <xsd:enumeration value="I-10-SEC-010-01"/>
          <xsd:enumeration value="I-10-SEC-010-02"/>
          <xsd:enumeration value="I-10-SEC-010-03"/>
          <xsd:enumeration value="I-10-SEC-011"/>
          <xsd:enumeration value="I-10-SEC-012"/>
          <xsd:enumeration value="I-10-SEC-013"/>
          <xsd:enumeration value="I-10-SEC-014"/>
          <xsd:enumeration value="I-10-SEC-015"/>
          <xsd:enumeration value="I-10-SEC-016"/>
          <xsd:enumeration value="I-10-SEC-017"/>
          <xsd:enumeration value="I-10-SEC-018"/>
          <xsd:enumeration value="I-10-SEC-019"/>
          <xsd:enumeration value="I-10-SEC-020"/>
          <xsd:enumeration value="I-10-SEC-020-01"/>
          <xsd:enumeration value="I-10-SEC-020-02"/>
          <xsd:enumeration value="I-10-SEC-020-03"/>
          <xsd:enumeration value="I-10-SEC-021"/>
          <xsd:enumeration value="I-10-SEC-022"/>
          <xsd:enumeration value="I-10-SEC-023"/>
          <xsd:enumeration value="I-10-SEC-024"/>
          <xsd:enumeration value="I-10-SEC-025"/>
          <xsd:enumeration value="I-10-SEC-025-01"/>
          <xsd:enumeration value="I-10-SEC-026"/>
          <xsd:enumeration value="I-10-SEC-027"/>
          <xsd:enumeration value="I-10-SEC-028"/>
          <xsd:enumeration value="I-10-SEC-028-01"/>
          <xsd:enumeration value="I-10-SEC-028-02"/>
          <xsd:enumeration value="I-18-SEC-029"/>
          <xsd:enumeration value="I-18-SEC-030"/>
          <xsd:enumeration value="I-18-SEC-031"/>
          <xsd:enumeration value="I-21-SEC-032"/>
          <xsd:enumeration value="I-21-SEC-033"/>
          <xsd:enumeration value="I-23-SEC-034"/>
          <xsd:enumeration value="I-23-SEC-035"/>
          <xsd:enumeration value="I-23-SEC-035-01"/>
          <xsd:enumeration value="I-23-SEC-035-01_Redacted"/>
          <xsd:enumeration value="I-24-SEC-036"/>
          <xsd:enumeration value="I-24-SEC-037"/>
          <xsd:enumeration value="I-24-SEC-038"/>
          <xsd:enumeration value="I-24-SEC-039"/>
          <xsd:enumeration value="I-24-SEC-040"/>
          <xsd:enumeration value="I-24-SEC-040-01"/>
          <xsd:enumeration value="I-24-SEC-040-02"/>
          <xsd:enumeration value="I-24-SEC-040-03"/>
          <xsd:enumeration value="I-24-SEC-040-04"/>
          <xsd:enumeration value="I-24-SEC-040-05"/>
          <xsd:enumeration value="I-24-SEC-040-06"/>
          <xsd:enumeration value="I-24-SEC-040-07"/>
          <xsd:enumeration value="I-24-SEC-040-08"/>
          <xsd:enumeration value="I-24-SEC-040-09"/>
          <xsd:enumeration value="I-24-SEC-040-10"/>
          <xsd:enumeration value="I-24-SEC-040-11"/>
          <xsd:enumeration value="I-24-SEC-040-12"/>
          <xsd:enumeration value="I-24-SEC-040-13"/>
          <xsd:enumeration value="I-24-SEC-040-14"/>
          <xsd:enumeration value="I-24-SEC-040-15"/>
          <xsd:enumeration value="I-24-SEC-040-16"/>
          <xsd:enumeration value="I-24-SEC-041"/>
          <xsd:enumeration value="I-24-SEC-042"/>
          <xsd:enumeration value="I-24-SEC-042-01"/>
          <xsd:enumeration value="I-24-SEC-042-01"/>
          <xsd:enumeration value="I-24-SEC-043"/>
          <xsd:enumeration value="I-24-SEC-044"/>
          <xsd:enumeration value="I-24-SEC-045"/>
          <xsd:enumeration value="I-24-SEC-046"/>
          <xsd:enumeration value="I-24-SEC-046-01"/>
          <xsd:enumeration value="I-24-SEC-047"/>
          <xsd:enumeration value="I-25-SEC-048"/>
          <xsd:enumeration value="I-25-SEC-049"/>
          <xsd:enumeration value="I-26-SEC-050"/>
          <xsd:enumeration value="I-28-SEC-051"/>
          <xsd:enumeration value="I-29-SEC-052"/>
          <xsd:enumeration value="I-29-SEC-052-01"/>
          <xsd:enumeration value="I-29-SEC-052-01"/>
          <xsd:enumeration value="I-29-SEC-053"/>
          <xsd:enumeration value="I-29-SEC-054"/>
          <xsd:enumeration value="I-29-SEC-055"/>
          <xsd:enumeration value="I-29-SEC-056"/>
          <xsd:enumeration value="I-29-SEC-057"/>
          <xsd:enumeration value="I-29-SEC-058"/>
          <xsd:enumeration value="I-29-SEC-059"/>
          <xsd:enumeration value="I-29-SEC-060"/>
          <xsd:enumeration value="I-29-SEC-061"/>
          <xsd:enumeration value="I-29-SEC-061-01"/>
          <xsd:enumeration value="I-29-SEC-062"/>
          <xsd:enumeration value="I-29-SEC-063"/>
          <xsd:enumeration value="I-29-SEC-064"/>
          <xsd:enumeration value="I-29-SEC-065"/>
          <xsd:enumeration value="I-29-SEC-065-01"/>
          <xsd:enumeration value="I-33-SEC-066"/>
          <xsd:enumeration value="I-33-SEC-067"/>
          <xsd:enumeration value="I-34-SEC-068"/>
          <xsd:enumeration value="I-38-SEC-069"/>
          <xsd:enumeration value="I-38-SEC-070"/>
          <xsd:enumeration value="I-38-SEC-071"/>
          <xsd:enumeration value="I-38-SEC-071-01"/>
          <xsd:enumeration value="I-38-SEC-071-01"/>
          <xsd:enumeration value="I-38-SEC-072"/>
          <xsd:enumeration value="I-38-SEC-073"/>
          <xsd:enumeration value="I-38-SEC-074"/>
          <xsd:enumeration value="I-40-SEC-075"/>
          <xsd:enumeration value="I-40-SEC-075-01"/>
          <xsd:enumeration value="I-40-SEC-076"/>
          <xsd:enumeration value="I-40-SEC-077"/>
          <xsd:enumeration value="I-40-SEC-078"/>
          <xsd:enumeration value="I-40-SEC-078-01"/>
          <xsd:enumeration value="I-40-SEC-079"/>
          <xsd:enumeration value="I-40-SEC-080"/>
          <xsd:enumeration value="I-40-SEC-081"/>
          <xsd:enumeration value="I-40-SEC-082"/>
          <xsd:enumeration value="I-40-SEC-082-01"/>
          <xsd:enumeration value="I-40-SEC-083"/>
          <xsd:enumeration value="I-40-SEC-084"/>
          <xsd:enumeration value="I-40-SEC-085"/>
          <xsd:enumeration value="I-43-SEC-086"/>
          <xsd:enumeration value="I-45-SEC-087"/>
          <xsd:enumeration value="I-52-SEC-088"/>
          <xsd:enumeration value="I-52-SEC-088-01"/>
          <xsd:enumeration value="I-52-SEC-088-01"/>
          <xsd:enumeration value="I-52-SEC-089"/>
          <xsd:enumeration value="I-56-SEC-090"/>
          <xsd:enumeration value="I-56-SEC-090-01"/>
          <xsd:enumeration value="I-56-SEC-091"/>
          <xsd:enumeration value="I-56-SEC-092"/>
          <xsd:enumeration value="I-56-SEC-093"/>
          <xsd:enumeration value="I-56-SEC-094"/>
          <xsd:enumeration value="I-56-SEC-095"/>
          <xsd:enumeration value="I-56-SEC-096"/>
          <xsd:enumeration value="I-56-SEC-097"/>
          <xsd:enumeration value="I-56-SEC-097-01"/>
          <xsd:enumeration value="I-56-SEC-098"/>
          <xsd:enumeration value="I-56-SEC-098-01"/>
          <xsd:enumeration value="I-56-SEC-099"/>
          <xsd:enumeration value="I-56-SEC-099-01"/>
          <xsd:enumeration value="I-56-SEC-099-02"/>
          <xsd:enumeration value="I-56-SEC-099-03"/>
          <xsd:enumeration value="I-56-SEC-099-04"/>
          <xsd:enumeration value="I-56-SEC-099-05"/>
          <xsd:enumeration value="I-56-SEC-099-06"/>
          <xsd:enumeration value="I-56-SEC-099-07"/>
          <xsd:enumeration value="I-56-SEC-100"/>
          <xsd:enumeration value="I-56-SEC-101"/>
          <xsd:enumeration value="I-01-SEP-001"/>
          <xsd:enumeration value="I-26-SEP-002"/>
          <xsd:enumeration value="I-26-SEP-003"/>
          <xsd:enumeration value="I-38-SEP-004"/>
          <xsd:enumeration value="I-40-SEP-005"/>
          <xsd:enumeration value="I-40-SEP-006"/>
          <xsd:enumeration value="I-40-SEP-007"/>
          <xsd:enumeration value="I-40-SEP-008"/>
          <xsd:enumeration value="I-40-SEP-008-01"/>
          <xsd:enumeration value="I-40-SEP-009"/>
          <xsd:enumeration value="I-40-SEP-010"/>
          <xsd:enumeration value="I-40-SEP-011"/>
          <xsd:enumeration value="I-40-SEP-012"/>
          <xsd:enumeration value="I-40-SEP-013"/>
          <xsd:enumeration value="I-40-SEP-013-01"/>
          <xsd:enumeration value="I-40-SEP-014"/>
          <xsd:enumeration value="I-40-SEP-015"/>
          <xsd:enumeration value="I-40-SEP-015-01"/>
          <xsd:enumeration value="I-40-SEP-016"/>
          <xsd:enumeration value="I-40-SEP-016-01"/>
          <xsd:enumeration value="I-40-SEP-017"/>
          <xsd:enumeration value="I-40-SEP-017-01"/>
          <xsd:enumeration value="I-40-SEP-017-02"/>
          <xsd:enumeration value="I-43-SEP-018"/>
          <xsd:enumeration value="I-43-SEP-019"/>
          <xsd:enumeration value="I-44-SEP-020"/>
          <xsd:enumeration value="I-44-SEP-021"/>
          <xsd:enumeration value="I-57-SEP-022"/>
          <xsd:enumeration value="I-02-Staff-001"/>
          <xsd:enumeration value="I-02-Staff-002"/>
          <xsd:enumeration value="I-02-Staff-003"/>
          <xsd:enumeration value="I-02-Staff-004"/>
          <xsd:enumeration value="I-02-Staff-005"/>
          <xsd:enumeration value="I-02-Staff-006"/>
          <xsd:enumeration value="I-02-Staff-007"/>
          <xsd:enumeration value="I-02-Staff-008"/>
          <xsd:enumeration value="I-02-Staff-009"/>
          <xsd:enumeration value="I-03-Staff-010"/>
          <xsd:enumeration value="I-03-Staff-011"/>
          <xsd:enumeration value="I-03-Staff-011-01"/>
          <xsd:enumeration value="I-03-Staff-012"/>
          <xsd:enumeration value="I-03-Staff-013"/>
          <xsd:enumeration value="I-06-Staff-014"/>
          <xsd:enumeration value="I-06-Staff-015"/>
          <xsd:enumeration value="I-06-Staff-016"/>
          <xsd:enumeration value="I-07-Staff-017"/>
          <xsd:enumeration value="I-08-Staff-018"/>
          <xsd:enumeration value="I-08-Staff-019"/>
          <xsd:enumeration value="I-08-Staff-020"/>
          <xsd:enumeration value="I-08-Staff-021"/>
          <xsd:enumeration value="I-08-Staff-022"/>
          <xsd:enumeration value="I-08-Staff-023"/>
          <xsd:enumeration value="I-08-Staff-024"/>
          <xsd:enumeration value="I-08-Staff-025"/>
          <xsd:enumeration value="I-08-Staff-026"/>
          <xsd:enumeration value="I-08-Staff-027"/>
          <xsd:enumeration value="I-08-Staff-028"/>
          <xsd:enumeration value="I-08-Staff-029"/>
          <xsd:enumeration value="I-08-Staff-030"/>
          <xsd:enumeration value="I-08-Staff-031"/>
          <xsd:enumeration value="I-08-Staff-032"/>
          <xsd:enumeration value="I-08-Staff-033"/>
          <xsd:enumeration value="I-08-Staff-034"/>
          <xsd:enumeration value="I-08-Staff-035"/>
          <xsd:enumeration value="I-08-Staff-036"/>
          <xsd:enumeration value="I-08-Staff-037"/>
          <xsd:enumeration value="I-08-Staff-038"/>
          <xsd:enumeration value="I-10-Staff-039"/>
          <xsd:enumeration value="I-10-Staff-040"/>
          <xsd:enumeration value="I-10-Staff-041"/>
          <xsd:enumeration value="I-10-Staff-042"/>
          <xsd:enumeration value="I-10-Staff-043"/>
          <xsd:enumeration value="I-10-Staff-044"/>
          <xsd:enumeration value="I-10-Staff-045"/>
          <xsd:enumeration value="I-10-Staff-046"/>
          <xsd:enumeration value="I-10-Staff-047"/>
          <xsd:enumeration value="I-10-Staff-048"/>
          <xsd:enumeration value="I-10-Staff-049"/>
          <xsd:enumeration value="I-10-Staff-050"/>
          <xsd:enumeration value="I-10-Staff-051"/>
          <xsd:enumeration value="I-10-Staff-052"/>
          <xsd:enumeration value="I-10-Staff-053"/>
          <xsd:enumeration value="I-10-Staff-054"/>
          <xsd:enumeration value="I-10-Staff-055"/>
          <xsd:enumeration value="I-10-Staff-056"/>
          <xsd:enumeration value="I-10-Staff-057"/>
          <xsd:enumeration value="I-10-Staff-058"/>
          <xsd:enumeration value="I-10-Staff-059"/>
          <xsd:enumeration value="I-10-Staff-060"/>
          <xsd:enumeration value="I-10-Staff-061"/>
          <xsd:enumeration value="I-10-Staff-062"/>
          <xsd:enumeration value="I-10-Staff-063"/>
          <xsd:enumeration value="I-15-Staff-064"/>
          <xsd:enumeration value="I-16-Staff-065"/>
          <xsd:enumeration value="I-17-Staff-066"/>
          <xsd:enumeration value="I-18-Staff-067"/>
          <xsd:enumeration value="I-20-Staff-068"/>
          <xsd:enumeration value="I-20-Staff-069"/>
          <xsd:enumeration value="I-20-Staff-070"/>
          <xsd:enumeration value="I-20-Staff-071"/>
          <xsd:enumeration value="I-21-Staff-072"/>
          <xsd:enumeration value="I-21-Staff-073"/>
          <xsd:enumeration value="I-21-Staff-074"/>
          <xsd:enumeration value="I-23-Staff-075"/>
          <xsd:enumeration value="I-23-Staff-076"/>
          <xsd:enumeration value="I-23-Staff-077"/>
          <xsd:enumeration value="I-23-Staff-078"/>
          <xsd:enumeration value="I-23-Staff-079"/>
          <xsd:enumeration value="I-23-Staff-080"/>
          <xsd:enumeration value="I-23-Staff-081"/>
          <xsd:enumeration value="I-23-Staff-082"/>
          <xsd:enumeration value="I-23-Staff-083"/>
          <xsd:enumeration value="I-23-Staff-084"/>
          <xsd:enumeration value="I-23-Staff-085"/>
          <xsd:enumeration value="I-23-Staff-085-01"/>
          <xsd:enumeration value="I-23-Staff-086"/>
          <xsd:enumeration value="I-23-Staff-087"/>
          <xsd:enumeration value="I-24-Staff-088"/>
          <xsd:enumeration value="I-24-Staff-089"/>
          <xsd:enumeration value="I-24-Staff-090"/>
          <xsd:enumeration value="I-24-Staff-091"/>
          <xsd:enumeration value="I-24-Staff-092"/>
          <xsd:enumeration value="I-24-Staff-093"/>
          <xsd:enumeration value="I-24-Staff-094"/>
          <xsd:enumeration value="I-24-Staff-095"/>
          <xsd:enumeration value="I-24-Staff-096"/>
          <xsd:enumeration value="I-24-Staff-097"/>
          <xsd:enumeration value="I-24-Staff-098"/>
          <xsd:enumeration value="I-24-Staff-099"/>
          <xsd:enumeration value="I-24-Staff-100"/>
          <xsd:enumeration value="I-24-Staff-101"/>
          <xsd:enumeration value="I-24-Staff-102"/>
          <xsd:enumeration value="I-24-Staff-103"/>
          <xsd:enumeration value="I-24-Staff-104"/>
          <xsd:enumeration value="I-24-Staff-105"/>
          <xsd:enumeration value="I-24-Staff-106"/>
          <xsd:enumeration value="I-24-Staff-107"/>
          <xsd:enumeration value="I-24-Staff-108"/>
          <xsd:enumeration value="I-24-Staff-109"/>
          <xsd:enumeration value="I-24-Staff-110"/>
          <xsd:enumeration value="I-24-Staff-111"/>
          <xsd:enumeration value="I-24-Staff-112"/>
          <xsd:enumeration value="I-24-Staff-113"/>
          <xsd:enumeration value="I-24-Staff-114"/>
          <xsd:enumeration value="I-24-Staff-115"/>
          <xsd:enumeration value="I-24-Staff-115-01"/>
          <xsd:enumeration value="I-24-Staff-115-01"/>
          <xsd:enumeration value="I-24-Staff-115-02"/>
          <xsd:enumeration value="I-24-Staff-115-02"/>
          <xsd:enumeration value="I-24-Staff-116"/>
          <xsd:enumeration value="I-24-Staff-116-01"/>
          <xsd:enumeration value="I-24-Staff-116-02"/>
          <xsd:enumeration value="I-24-Staff-117"/>
          <xsd:enumeration value="I-24-Staff-118"/>
          <xsd:enumeration value="I-24-Staff-119"/>
          <xsd:enumeration value="I-24-Staff-119-01"/>
          <xsd:enumeration value="I-24-Staff-120"/>
          <xsd:enumeration value="I-24-Staff-121"/>
          <xsd:enumeration value="I-24-Staff-121-01"/>
          <xsd:enumeration value="I-25-Staff-122"/>
          <xsd:enumeration value="I-25-Staff-123"/>
          <xsd:enumeration value="I-25-Staff-124"/>
          <xsd:enumeration value="I-25-Staff-125"/>
          <xsd:enumeration value="I-25-Staff-126"/>
          <xsd:enumeration value="I-25-Staff-127"/>
          <xsd:enumeration value="I-25-Staff-128"/>
          <xsd:enumeration value="I-25-Staff-129"/>
          <xsd:enumeration value="I-25-Staff-130"/>
          <xsd:enumeration value="I-25-Staff-131"/>
          <xsd:enumeration value="I-25-Staff-132"/>
          <xsd:enumeration value="I-25-Staff-133"/>
          <xsd:enumeration value="I-25-Staff-134"/>
          <xsd:enumeration value="I-25-Staff-135"/>
          <xsd:enumeration value="I-25-Staff-136"/>
          <xsd:enumeration value="I-25-Staff-137"/>
          <xsd:enumeration value="I-25-Staff-138"/>
          <xsd:enumeration value="I-25-Staff-139"/>
          <xsd:enumeration value="I-25-Staff-140"/>
          <xsd:enumeration value="I-25-Staff-141"/>
          <xsd:enumeration value="I-25-Staff-142"/>
          <xsd:enumeration value="I-25-Staff-143"/>
          <xsd:enumeration value="I-25-Staff-144"/>
          <xsd:enumeration value="I-25-Staff-145"/>
          <xsd:enumeration value="I-25-Staff-146"/>
          <xsd:enumeration value="I-25-Staff-147"/>
          <xsd:enumeration value="I-25-Staff-148"/>
          <xsd:enumeration value="I-25-Staff-149"/>
          <xsd:enumeration value="I-25-Staff-150"/>
          <xsd:enumeration value="I-25-Staff-151"/>
          <xsd:enumeration value="I-25-Staff-152"/>
          <xsd:enumeration value="I-25-Staff-153"/>
          <xsd:enumeration value="I-25-Staff-154"/>
          <xsd:enumeration value="I-25-Staff-155"/>
          <xsd:enumeration value="I-25-Staff-156"/>
          <xsd:enumeration value="I-25-Staff-157"/>
          <xsd:enumeration value="I-26-Staff-158"/>
          <xsd:enumeration value="I-26-Staff-159"/>
          <xsd:enumeration value="I-26-Staff-160"/>
          <xsd:enumeration value="I-26-Staff-161"/>
          <xsd:enumeration value="I-28-Staff-162"/>
          <xsd:enumeration value="I-29-Staff-163"/>
          <xsd:enumeration value="I-29-Staff-164"/>
          <xsd:enumeration value="I-29-Staff-165"/>
          <xsd:enumeration value="I-29-Staff-166"/>
          <xsd:enumeration value="I-29-Staff-167"/>
          <xsd:enumeration value="I-29-Staff-168"/>
          <xsd:enumeration value="I-29-Staff-169"/>
          <xsd:enumeration value="I-29-Staff-170"/>
          <xsd:enumeration value="I-29-Staff-171"/>
          <xsd:enumeration value="I-29-Staff-171-01"/>
          <xsd:enumeration value="I-29-Staff-171-01"/>
          <xsd:enumeration value="I-29-Staff-172"/>
          <xsd:enumeration value="I-29-Staff-172-01"/>
          <xsd:enumeration value="I-29-Staff-172-01"/>
          <xsd:enumeration value="I-29-Staff-173"/>
          <xsd:enumeration value="I-29-Staff-173-01"/>
          <xsd:enumeration value="I-30-Staff-174"/>
          <xsd:enumeration value="I-30-Staff-175"/>
          <xsd:enumeration value="I-30-Staff-175-01"/>
          <xsd:enumeration value="I-30-Staff-175-01"/>
          <xsd:enumeration value="I-30-Staff-175-02"/>
          <xsd:enumeration value="I-33-Staff-176"/>
          <xsd:enumeration value="I-33-Staff-177"/>
          <xsd:enumeration value="I-33-Staff-178"/>
          <xsd:enumeration value="I-33-Staff-179"/>
          <xsd:enumeration value="I-33-Staff-180"/>
          <xsd:enumeration value="I-34-Staff-181"/>
          <xsd:enumeration value="I-37-Staff-182"/>
          <xsd:enumeration value="I-38-Staff-183"/>
          <xsd:enumeration value="I-38-Staff-184"/>
          <xsd:enumeration value="I-38-Staff-185"/>
          <xsd:enumeration value="I-38-Staff-186"/>
          <xsd:enumeration value="I-38-Staff-187"/>
          <xsd:enumeration value="I-38-Staff-188"/>
          <xsd:enumeration value="I-38-Staff-189"/>
          <xsd:enumeration value="I-38-Staff-190"/>
          <xsd:enumeration value="I-38-Staff-191"/>
          <xsd:enumeration value="I-38-Staff-192"/>
          <xsd:enumeration value="I-38-Staff-193"/>
          <xsd:enumeration value="I-38-Staff-194"/>
          <xsd:enumeration value="I-38-Staff-195"/>
          <xsd:enumeration value="I-38-Staff-196"/>
          <xsd:enumeration value="I-38-Staff-197"/>
          <xsd:enumeration value="I-38-Staff-198"/>
          <xsd:enumeration value="I-38-Staff-199"/>
          <xsd:enumeration value="I-38-Staff-200"/>
          <xsd:enumeration value="I-38-Staff-201"/>
          <xsd:enumeration value="I-38-Staff-202"/>
          <xsd:enumeration value="I-38-Staff-203"/>
          <xsd:enumeration value="I-40-Staff-204"/>
          <xsd:enumeration value="I-40-Staff-205"/>
          <xsd:enumeration value="I-40-Staff-206"/>
          <xsd:enumeration value="I-40-Staff-207"/>
          <xsd:enumeration value="I-40-Staff-208"/>
          <xsd:enumeration value="I-40-Staff-209"/>
          <xsd:enumeration value="I-40-Staff-210"/>
          <xsd:enumeration value="I-40-Staff-211"/>
          <xsd:enumeration value="I-40-Staff-212"/>
          <xsd:enumeration value="I-40-Staff-213"/>
          <xsd:enumeration value="I-40-Staff-214"/>
          <xsd:enumeration value="I-40-Staff-215"/>
          <xsd:enumeration value="I-40-Staff-215-01"/>
          <xsd:enumeration value="I-40-Staff-216"/>
          <xsd:enumeration value="I-40-Staff-217"/>
          <xsd:enumeration value="I-44-Staff-218"/>
          <xsd:enumeration value="I-46-Staff-219"/>
          <xsd:enumeration value="I-46-Staff-219-01"/>
          <xsd:enumeration value="I-46-Staff-220"/>
          <xsd:enumeration value="I-46-Staff-221"/>
          <xsd:enumeration value="I-46-Staff-222"/>
          <xsd:enumeration value="I-46-Staff-223"/>
          <xsd:enumeration value="I-46-Staff-224"/>
          <xsd:enumeration value="I-46-Staff-225"/>
          <xsd:enumeration value="I-46-Staff-226"/>
          <xsd:enumeration value="I-46-Staff-227"/>
          <xsd:enumeration value="I-46-Staff-228"/>
          <xsd:enumeration value="I-46-Staff-229"/>
          <xsd:enumeration value="I-46-Staff-230"/>
          <xsd:enumeration value="I-46-Staff-231"/>
          <xsd:enumeration value="I-46-Staff-232"/>
          <xsd:enumeration value="I-46-Staff-233"/>
          <xsd:enumeration value="I-46-Staff-234"/>
          <xsd:enumeration value="I-49-Staff-235"/>
          <xsd:enumeration value="I-49-Staff-236"/>
          <xsd:enumeration value="I-49-Staff-237"/>
          <xsd:enumeration value="I-49-Staff-238"/>
          <xsd:enumeration value="I-49-Staff-239"/>
          <xsd:enumeration value="I-49-Staff-240"/>
          <xsd:enumeration value="I-49-Staff-241"/>
          <xsd:enumeration value="I-49-Staff-242"/>
          <xsd:enumeration value="I-49-Staff-242-01"/>
          <xsd:enumeration value="I-49-Staff-243"/>
          <xsd:enumeration value="I-49-Staff-244"/>
          <xsd:enumeration value="I-49-Staff-245"/>
          <xsd:enumeration value="I-49-Staff-245-01"/>
          <xsd:enumeration value="I-49-Staff-246"/>
          <xsd:enumeration value="I-49-Staff-247"/>
          <xsd:enumeration value="I-51-Staff-248"/>
          <xsd:enumeration value="I-51-Staff-249"/>
          <xsd:enumeration value="I-51-Staff-249-01"/>
          <xsd:enumeration value="I-52-Staff-250"/>
          <xsd:enumeration value="I-54-Staff-251"/>
          <xsd:enumeration value="I-54-Staff-252"/>
          <xsd:enumeration value="I-54-Staff-253"/>
          <xsd:enumeration value="I-54-Staff-254"/>
          <xsd:enumeration value="I-54-Staff-255"/>
          <xsd:enumeration value="I-54-Staff-256"/>
          <xsd:enumeration value="I-54-Staff-257"/>
          <xsd:enumeration value="I-54-Staff-258"/>
          <xsd:enumeration value="I-54-Staff-259"/>
          <xsd:enumeration value="I-54-Staff-260"/>
          <xsd:enumeration value="I-54-Staff-261"/>
          <xsd:enumeration value="I-56-Staff-262"/>
          <xsd:enumeration value="I-56-Staff-263"/>
          <xsd:enumeration value="I-56-Staff-264"/>
          <xsd:enumeration value="I-56-Staff-265"/>
          <xsd:enumeration value="I-57-Staff-266"/>
          <xsd:enumeration value="I-57-Staff-266-01"/>
          <xsd:enumeration value="I-57-Staff-267"/>
          <xsd:enumeration value="I-57-Staff-267-01"/>
          <xsd:enumeration value="I-57-Staff-267-02"/>
          <xsd:enumeration value="I-57-Staff-268"/>
          <xsd:enumeration value="I-57-Staff-269"/>
          <xsd:enumeration value="I-57-Staff-270"/>
          <xsd:enumeration value="I-57-Staff-271"/>
          <xsd:enumeration value="I-57-Staff-272"/>
          <xsd:enumeration value="I-57-Staff-273"/>
          <xsd:enumeration value="I-58-Staff-274"/>
          <xsd:enumeration value="I-02-VECC-001"/>
          <xsd:enumeration value="I-02-VECC-002"/>
          <xsd:enumeration value="I-07-VECC-003"/>
          <xsd:enumeration value="I-07-VECC-004"/>
          <xsd:enumeration value="I-07-VECC-005"/>
          <xsd:enumeration value="I-07-VECC-006"/>
          <xsd:enumeration value="I-07-VECC-007"/>
          <xsd:enumeration value="I-08-VECC-008"/>
          <xsd:enumeration value="I-08-VECC-009"/>
          <xsd:enumeration value="I-09-VECC-010"/>
          <xsd:enumeration value="I-09-VECC-011"/>
          <xsd:enumeration value="I-09-VECC-012"/>
          <xsd:enumeration value="I-09-VECC-013"/>
          <xsd:enumeration value="I-09-VECC-014"/>
          <xsd:enumeration value="I-14-VECC-015"/>
          <xsd:enumeration value="I-16-VECC-016"/>
          <xsd:enumeration value="I-18-VECC-017"/>
          <xsd:enumeration value="I-18-VECC-018"/>
          <xsd:enumeration value="I-18-VECC-019"/>
          <xsd:enumeration value="I-20-VECC-020"/>
          <xsd:enumeration value="I-20-VECC-020-01"/>
          <xsd:enumeration value="I-24-VECC-021"/>
          <xsd:enumeration value="I-24-VECC-022"/>
          <xsd:enumeration value="I-26-VECC-023"/>
          <xsd:enumeration value="I-26-VECC-023-01"/>
          <xsd:enumeration value="I-29-VECC-024"/>
          <xsd:enumeration value="I-29-VECC-025"/>
          <xsd:enumeration value="I-29-VECC-026"/>
          <xsd:enumeration value="I-29-VECC-027"/>
          <xsd:enumeration value="I-33-VECC-028"/>
          <xsd:enumeration value="I-33-VECC-029"/>
          <xsd:enumeration value="I-33-VECC-030"/>
          <xsd:enumeration value="I-33-VECC-031"/>
          <xsd:enumeration value="I-34-VECC-032"/>
          <xsd:enumeration value="I-34-VECC-033"/>
          <xsd:enumeration value="I-34-VECC-034"/>
          <xsd:enumeration value="I-37-VECC-035"/>
          <xsd:enumeration value="I-37-VECC-036"/>
          <xsd:enumeration value="I-38-VECC-037"/>
          <xsd:enumeration value="I-38-VECC-038"/>
          <xsd:enumeration value="I-38-VECC-039"/>
          <xsd:enumeration value="I-38-VECC-040"/>
          <xsd:enumeration value="I-38-VECC-041"/>
          <xsd:enumeration value="I-38-VECC-042"/>
          <xsd:enumeration value="I-38-VECC-043"/>
          <xsd:enumeration value="I-38-VECC-044"/>
          <xsd:enumeration value="I-38-VECC-045"/>
          <xsd:enumeration value="I-38-VECC-046"/>
          <xsd:enumeration value="I-38-VECC-047"/>
          <xsd:enumeration value="I-38-VECC-048"/>
          <xsd:enumeration value="I-38-VECC-049"/>
          <xsd:enumeration value="I-38-VECC-050"/>
          <xsd:enumeration value="I-38-VECC-051"/>
          <xsd:enumeration value="I-38-VECC-052"/>
          <xsd:enumeration value="I-39-VECC-053"/>
          <xsd:enumeration value="I-40-VECC-054"/>
          <xsd:enumeration value="I-40-VECC-055"/>
          <xsd:enumeration value="I-41-VECC-056"/>
          <xsd:enumeration value="I-42-VECC-057"/>
          <xsd:enumeration value="I-42-VECC-058"/>
          <xsd:enumeration value="I-42-VECC-059"/>
          <xsd:enumeration value="I-42-VECC-060"/>
          <xsd:enumeration value="I-42-VECC-061"/>
          <xsd:enumeration value="I-42-VECC-062"/>
          <xsd:enumeration value="I-42-VECC-063"/>
          <xsd:enumeration value="I-42-VECC-064"/>
          <xsd:enumeration value="I-43-VECC-065"/>
          <xsd:enumeration value="I-43-VECC-066"/>
          <xsd:enumeration value="I-43-VECC-067"/>
          <xsd:enumeration value="I-43-VECC-068"/>
          <xsd:enumeration value="I-43-VECC-069"/>
          <xsd:enumeration value="I-43-VECC-069-01"/>
          <xsd:enumeration value="I-43-VECC-070"/>
          <xsd:enumeration value="I-43-VECC-071"/>
          <xsd:enumeration value="I-43-VECC-071-01"/>
          <xsd:enumeration value="I-43-VECC-072"/>
          <xsd:enumeration value="I-43-VECC-073"/>
          <xsd:enumeration value="I-43-VECC-074"/>
          <xsd:enumeration value="I-43-VECC-075"/>
          <xsd:enumeration value="I-43-VECC-075-01"/>
          <xsd:enumeration value="I-43-VECC-075-02"/>
          <xsd:enumeration value="I-43-VECC-075-03"/>
          <xsd:enumeration value="I-43-VECC-075-04"/>
          <xsd:enumeration value="I-43-VECC-075-05"/>
          <xsd:enumeration value="I-43-VECC-076"/>
          <xsd:enumeration value="I-43-VECC-077"/>
          <xsd:enumeration value="I-44-VECC-078"/>
          <xsd:enumeration value="I-44-VECC-079"/>
          <xsd:enumeration value="I-45-VECC-080"/>
          <xsd:enumeration value="I-46-VECC-081"/>
          <xsd:enumeration value="I-46-VECC-082"/>
          <xsd:enumeration value="I-46-VECC-083"/>
          <xsd:enumeration value="I-46-VECC-084"/>
          <xsd:enumeration value="I-46-VECC-085"/>
          <xsd:enumeration value="I-46-VECC-086"/>
          <xsd:enumeration value="I-46-VECC-087"/>
          <xsd:enumeration value="I-46-VECC-088"/>
          <xsd:enumeration value="I-46-VECC-089"/>
          <xsd:enumeration value="I-46-VECC-090"/>
          <xsd:enumeration value="I-46-VECC-091"/>
          <xsd:enumeration value="I-46-VECC-092"/>
          <xsd:enumeration value="I-46-VECC-093"/>
          <xsd:enumeration value="I-46-VECC-094"/>
          <xsd:enumeration value="I-46-VECC-095"/>
          <xsd:enumeration value="I-48-VECC-096"/>
          <xsd:enumeration value="I-48-VECC-097"/>
          <xsd:enumeration value="I-49-VECC-098"/>
          <xsd:enumeration value="I-49-VECC-099"/>
          <xsd:enumeration value="I-49-VECC-100"/>
          <xsd:enumeration value="I-51-VECC-101"/>
          <xsd:enumeration value="I-51-VECC-102"/>
          <xsd:enumeration value="I-51-VECC-103"/>
          <xsd:enumeration value="I-51-VECC-104"/>
          <xsd:enumeration value="I-51-VECC-105"/>
          <xsd:enumeration value="I-51-VECC-106"/>
          <xsd:enumeration value="I-51-VECC-107"/>
          <xsd:enumeration value="I-51-VECC-108"/>
          <xsd:enumeration value="I-51-VECC-109"/>
          <xsd:enumeration value="I-51-VECC-110"/>
          <xsd:enumeration value="I-51-VECC-111"/>
          <xsd:enumeration value="I-51-VECC-112"/>
          <xsd:enumeration value="I-51-VECC-113"/>
          <xsd:enumeration value="I-51-VECC-114"/>
          <xsd:enumeration value="I-51-VECC-115"/>
          <xsd:enumeration value="I-51-VECC-116"/>
          <xsd:enumeration value="I-51-VECC-117"/>
          <xsd:enumeration value="I-51-VECC-118"/>
          <xsd:enumeration value="I-51-VECC-119"/>
          <xsd:enumeration value="I-51-VECC-120"/>
          <xsd:enumeration value="I-51-VECC-121"/>
          <xsd:enumeration value="I-51-VECC-122"/>
          <xsd:enumeration value="I-51-VECC-123"/>
          <xsd:enumeration value="I-51-VECC-124"/>
          <xsd:enumeration value="I-52-VECC-125"/>
          <xsd:enumeration value="I-52-VECC-126"/>
          <xsd:enumeration value="I-54-VECC-127"/>
          <xsd:enumeration value="I-54-VECC-128"/>
          <xsd:enumeration value="I-55-VECC-129"/>
        </xsd:restriction>
      </xsd:simpleType>
    </xsd:element>
    <xsd:element name="Exhibit_Ref_Additional" ma:index="12" nillable="true" ma:displayName="Exhibit_Ref_Additional" ma:default="0" ma:description="Denotes that there are more than one reference Exhibit" ma:internalName="Exhibit_Ref_Additional">
      <xsd:simpleType>
        <xsd:restriction base="dms:Boolean"/>
      </xsd:simpleType>
    </xsd:element>
    <xsd:element name="Exhibit_Ref_Page" ma:index="13" nillable="true" ma:displayName="Exhibit_Ref_Page" ma:description="Page number referenced in the IR" ma:internalName="Exhibit_Ref_Page">
      <xsd:simpleType>
        <xsd:restriction base="dms:Text">
          <xsd:maxLength value="255"/>
        </xsd:restriction>
      </xsd:simpleType>
    </xsd:element>
    <xsd:element name="Intervenor_x0020_Acronym" ma:index="14" nillable="true" ma:displayName="Intervenor Acronym" ma:description="Intervenor Acronym" ma:format="Dropdown" ma:internalName="Intervenor_x0020_Acronym">
      <xsd:simpleType>
        <xsd:restriction base="dms:Choice">
          <xsd:enumeration value="Anwaatin"/>
          <xsd:enumeration value="ABE"/>
          <xsd:enumeration value="AMPCO"/>
          <xsd:enumeration value="BLC"/>
          <xsd:enumeration value="BOMA"/>
          <xsd:enumeration value="CCI"/>
          <xsd:enumeration value="CCSA"/>
          <xsd:enumeration value="CME"/>
          <xsd:enumeration value="COFH"/>
          <xsd:enumeration value="CCON"/>
          <xsd:enumeration value="CCC"/>
          <xsd:enumeration value="DSI"/>
          <xsd:enumeration value="EastLink"/>
          <xsd:enumeration value="EnergyProbe"/>
          <xsd:enumeration value="ESC"/>
          <xsd:enumeration value="IESO"/>
          <xsd:enumeration value="ITPA"/>
          <xsd:enumeration value="Mowat"/>
          <xsd:enumeration value="OnPhaze"/>
          <xsd:enumeration value="OPG"/>
          <xsd:enumeration value="OSEA"/>
          <xsd:enumeration value="PWU"/>
          <xsd:enumeration value="QM"/>
          <xsd:enumeration value="Quinte"/>
          <xsd:enumeration value="RiceLake"/>
          <xsd:enumeration value="Rogers"/>
          <xsd:enumeration value="SEC"/>
          <xsd:enumeration value="Shaw"/>
          <xsd:enumeration value="Staff"/>
          <xsd:enumeration value="SunsetBay"/>
          <xsd:enumeration value="SIA"/>
          <xsd:enumeration value="SEP"/>
          <xsd:enumeration value="Union"/>
          <xsd:enumeration value="VECC"/>
        </xsd:restriction>
      </xsd:simpleType>
    </xsd:element>
    <xsd:element name="Legal_x0020_Review_x0020_Required" ma:index="15" nillable="true" ma:displayName="Legal Review Required" ma:default="No" ma:description="Legal Review Status" ma:format="Dropdown" ma:internalName="Legal_x0020_Review_x0020_Required">
      <xsd:simpleType>
        <xsd:restriction base="dms:Choice">
          <xsd:enumeration value="Yes"/>
          <xsd:enumeration value="No"/>
          <xsd:enumeration value="Submitted for Review"/>
          <xsd:enumeration value="Review Completed"/>
        </xsd:restriction>
      </xsd:simpleType>
    </xsd:element>
    <xsd:element name="Question" ma:index="16" nillable="true" ma:displayName="Question" ma:description="IR Question Text" ma:internalName="Question">
      <xsd:simpleType>
        <xsd:restriction base="dms:Note">
          <xsd:maxLength value="255"/>
        </xsd:restriction>
      </xsd:simpleType>
    </xsd:element>
    <xsd:element name="RA_Final" ma:index="17" nillable="true" ma:displayName="RA_Final" ma:default="0" ma:description="Denotes Final Approval by RA." ma:internalName="RA_Final">
      <xsd:simpleType>
        <xsd:restriction base="dms:Boolean"/>
      </xsd:simpleType>
    </xsd:element>
    <xsd:element name="SR_Approved" ma:index="18" nillable="true" ma:displayName="SR_Approved" ma:default="1" ma:description="Check if Sr Mgmt has approved the item.  Only applies if marked strategic." ma:internalName="SR_Approved">
      <xsd:simpleType>
        <xsd:restriction base="dms:Boolean"/>
      </xsd:simpleType>
    </xsd:element>
    <xsd:element name="Strategic_x003f_" ma:index="19" nillable="true" ma:displayName="Strategic?" ma:default="0" ma:description="Is this item strategic?  If yes then it will garner Sr Mgmt review." ma:internalName="Strategic_x003f_">
      <xsd:simpleType>
        <xsd:restriction base="dms:Boolean"/>
      </xsd:simpleType>
    </xsd:element>
    <xsd:element name="Transcript_x0020_Page" ma:index="21" nillable="true" ma:displayName="Transcript Page" ma:description="Page number in Tech Conference Transcript" ma:internalName="Transcript_x0020_Page">
      <xsd:simpleType>
        <xsd:restriction base="dms:Number"/>
      </xsd:simpleType>
    </xsd:element>
    <xsd:element name="Transcript_x0020_Line" ma:index="22" nillable="true" ma:displayName="Transcript Line" ma:description="Line number of transcript" ma:internalName="Transcript_x0020_Line">
      <xsd:simpleType>
        <xsd:restriction base="dms:Number"/>
      </xsd:simpleType>
    </xsd:element>
    <xsd:element name="Author_x0028_s_x0029_" ma:index="23" nillable="true" ma:displayName="Author(s)" ma:description="The person(s) primarily in charge of authoring the item." ma:list="UserInfo" ma:SharePointGroup="0" ma:internalName="Author_x0028_s_x0029_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ech_Conf_Date" ma:index="24" nillable="true" ma:displayName="T_Conf_Date" ma:description="Technical Conference Date" ma:format="Dropdown" ma:internalName="Tech_Conf_Date">
      <xsd:simpleType>
        <xsd:restriction base="dms:Choice">
          <xsd:enumeration value="2018-03-01"/>
          <xsd:enumeration value="2018-03-02"/>
          <xsd:enumeration value="2018-03-05"/>
        </xsd:restriction>
      </xsd:simpleType>
    </xsd:element>
    <xsd:element name="_x0032_017_Update_Req" ma:index="25" nillable="true" ma:displayName="2017_Update_Req" ma:default="0" ma:description="Update for 2017 results" ma:internalName="_x0032_017_Update_Req">
      <xsd:simpleType>
        <xsd:restriction base="dms:Boolean"/>
      </xsd:simpleType>
    </xsd:element>
    <xsd:element name="Ready_x0020_to_x0020_PDF" ma:index="26" nillable="true" ma:displayName="Ready to PDF" ma:default="0" ma:internalName="Ready_x0020_to_x0020_PDF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6D4709-4409-438A-9C25-70632E06D463}"/>
</file>

<file path=customXml/itemProps2.xml><?xml version="1.0" encoding="utf-8"?>
<ds:datastoreItem xmlns:ds="http://schemas.openxmlformats.org/officeDocument/2006/customXml" ds:itemID="{8C280BF2-EE81-44E3-9626-8CF24FB64C03}"/>
</file>

<file path=customXml/itemProps3.xml><?xml version="1.0" encoding="utf-8"?>
<ds:datastoreItem xmlns:ds="http://schemas.openxmlformats.org/officeDocument/2006/customXml" ds:itemID="{8A9EBD53-58EC-4A50-940D-89E56274D1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Corrected Attachment to Exhibit I-43-VECC-071.</dc:title>
  <dc:creator>ALAGHEBAND Bijan</dc:creator>
  <cp:lastModifiedBy>MCEACHRAN Jody</cp:lastModifiedBy>
  <dcterms:created xsi:type="dcterms:W3CDTF">2018-01-29T15:30:29Z</dcterms:created>
  <dcterms:modified xsi:type="dcterms:W3CDTF">2018-03-23T20:56:11Z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0x010100EB1494B0B41F8B4BB8F136CE0C11739D</vt:lpwstr>
  </property>
  <property fmtid="{D5CDD505-2E9C-101B-9397-08002B2CF9AE}" pid="3" name="Order">
    <vt:r8>27500</vt:r8>
  </property>
  <property fmtid="{D5CDD505-2E9C-101B-9397-08002B2CF9AE}" pid="4" name="RA Contact">
    <vt:lpwstr>Lisa Lee</vt:lpwstr>
  </property>
</Properties>
</file>